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172.16.1.217\和木町\02都市建設課\04施設係\ｽｲﾄﾞｳ\01 水道事務\1、メール確認・回答等済\令和3年度　メール回答済\R04.02.04回答〆 公営企業に係る「経営比較分析表」（令和２年度決算）の分析等について\files\02 送付一式\02 送付一式\02 様式\様式01【水道・簡易水道・工業用水道・下水道】\"/>
    </mc:Choice>
  </mc:AlternateContent>
  <xr:revisionPtr revIDLastSave="0" documentId="13_ncr:1_{1744D842-8C30-491B-A01D-7DE2864C5254}" xr6:coauthVersionLast="36" xr6:coauthVersionMax="36" xr10:uidLastSave="{00000000-0000-0000-0000-000000000000}"/>
  <workbookProtection workbookAlgorithmName="SHA-512" workbookHashValue="9I7kzHM8Nd6rpJiMjlggVeJL6o+JNnwHHN1aaQwljQ+RE3QsD1r1eCGo3H/+kNAHBmKfAnPzhdeoKW3aruNU9g==" workbookSaltValue="7fviEOBetrSzGYEKXE6tdQ=="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BB10" i="4"/>
  <c r="AT10" i="4"/>
  <c r="BB8" i="4"/>
  <c r="AT8" i="4"/>
  <c r="AL8" i="4"/>
  <c r="AD8" i="4"/>
  <c r="W8" i="4"/>
  <c r="P8" i="4"/>
  <c r="I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<sst xmlns="http://schemas.openxmlformats.org/spreadsheetml/2006/main" count="233" uniqueCount="116">
  <si>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</si>
  <si>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</si>
  <si>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</si>
  <si>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</si>
  <si>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</si>
  <si>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</si>
  <si>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</si>
  <si>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</si>
  <si>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</si>
  <si>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</si>
  <si>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</si>
  <si>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</si>
  <si>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</si>
  <si>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</si>
  <si>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</si>
  <si>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</si>
  <si>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</si>
  <si>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</si>
  <si>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</si>
  <si>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</si>
  <si>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</si>
  <si>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</si>
  <si>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</si>
  <si>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</si>
  <si>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</si>
  <si>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</si>
  <si>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</si>
  <si>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</si>
  <si>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</si>
  <si>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</si>
  <si>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</si>
  <si>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</si>
  <si>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</si>
  <si>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</si>
  <si>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</si>
  <si>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</si>
  <si>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</si>
  <si>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</si>
  <si>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</si>
  <si>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</si>
  <si>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</si>
  <si>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</si>
  <si>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</si>
  <si>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</si>
  <si>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</si>
  <si>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</si>
  <si>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</si>
  <si>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</si>
  <si>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</si>
  <si>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</si>
  <si>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</si>
  <si>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</si>
  <si>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</si>
  <si>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</si>
  <si>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</si>
  <si>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</si>
  <si>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</si>
  <si>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</si>
  <si>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</si>
  <si>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</si>
  <si>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</si>
  <si>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</si>
  <si>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</si>
  <si>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</si>
  <si>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</si>
  <si>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</si>
  <si>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</si>
  <si>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</si>
  <si>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</si>
  <si>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</si>
  <si>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</si>
  <si>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</si>
  <si>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</si>
  <si>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</si>
  <si>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</si>
  <si>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</si>
  <si>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</si>
  <si>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</si>
  <si>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</si>
  <si>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</si>
  <si>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</si>
  <si>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</si>
  <si>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</si>
  <si>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</si>
  <si>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</si>
  <si>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</si>
  <si>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</si>
  <si>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</si>
  <si>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</si>
  <si>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</si>
  <si>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</si>
  <si>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</si>
  <si>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</si>
  <si>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</si>
  <si>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</si>
  <si>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和木町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</si>
  <si>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</si>
  <si>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</si>
  <si>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</si>
  <si>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</si>
  <si>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</si>
  <si>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</si>
  <si>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</si>
  <si>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</si>
  <si>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</si>
  <si>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</si>
  <si>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</si>
  <si>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</si>
  <si>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</si>
  <si>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</si>
  <si>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</si>
  <si>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</si>
  <si>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</si>
  <si>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類似団体と比較し数値上は良好であり、施設の更新の財源確保に努める。
④企業債残高対給水収益比率
　起債の償還は順調に行われている。今後、施設改良による企業債の発行が増加すると思われるため、平準化するよう計画的に進めていく。
⑤料金回収率
　類似団体の回収率が上昇している一方、当町は昨年とほぼ同じ値である。平均値以上となるよう、適正な運営に努める。
⑥給水原価
　有収水量が上がったことにより昨年度より低い数値になっている。今後は老朽化に伴う施設修繕等が多くなると考えられる。
⑦施設利用率
　施設の効率的な運用に努める。
⑧有収率
　送水量や配水池水位の分析を行い漏水の疑いがあれば早急に漏水調査を実施する等の対応を継続して行う。</t>
    <rPh sb="1" eb="4">
      <t>シュウエキテキ</t>
    </rPh>
    <rPh sb="4" eb="6">
      <t>シュウシ</t>
    </rPh>
    <rPh sb="6" eb="8">
      <t>ヒリツ</t>
    </rPh>
    <rPh sb="10" eb="12">
      <t>ルイジ</t>
    </rPh>
    <rPh sb="12" eb="14">
      <t>ダンタイ</t>
    </rPh>
    <rPh sb="15" eb="17">
      <t>ヒカク</t>
    </rPh>
    <rPh sb="18" eb="20">
      <t>スウチ</t>
    </rPh>
    <rPh sb="20" eb="21">
      <t>ジョウ</t>
    </rPh>
    <rPh sb="22" eb="24">
      <t>リョウコウ</t>
    </rPh>
    <rPh sb="28" eb="30">
      <t>シセツ</t>
    </rPh>
    <rPh sb="31" eb="33">
      <t>コウシン</t>
    </rPh>
    <rPh sb="34" eb="36">
      <t>ザイゲン</t>
    </rPh>
    <rPh sb="36" eb="38">
      <t>カクホ</t>
    </rPh>
    <rPh sb="39" eb="40">
      <t>ツト</t>
    </rPh>
    <rPh sb="45" eb="47">
      <t>キギョウ</t>
    </rPh>
    <rPh sb="47" eb="48">
      <t>サイ</t>
    </rPh>
    <rPh sb="48" eb="50">
      <t>ザンダカ</t>
    </rPh>
    <rPh sb="50" eb="51">
      <t>タイ</t>
    </rPh>
    <rPh sb="51" eb="53">
      <t>キュウスイ</t>
    </rPh>
    <rPh sb="53" eb="55">
      <t>シュウエキ</t>
    </rPh>
    <rPh sb="55" eb="57">
      <t>ヒリツ</t>
    </rPh>
    <rPh sb="59" eb="61">
      <t>キサイ</t>
    </rPh>
    <rPh sb="62" eb="64">
      <t>ショウカン</t>
    </rPh>
    <rPh sb="65" eb="67">
      <t>ジュンチョウ</t>
    </rPh>
    <rPh sb="68" eb="69">
      <t>オコナ</t>
    </rPh>
    <rPh sb="75" eb="77">
      <t>コンゴ</t>
    </rPh>
    <rPh sb="78" eb="80">
      <t>シセツ</t>
    </rPh>
    <rPh sb="80" eb="82">
      <t>カイリョウ</t>
    </rPh>
    <rPh sb="85" eb="87">
      <t>キギョウ</t>
    </rPh>
    <rPh sb="87" eb="88">
      <t>サイ</t>
    </rPh>
    <rPh sb="89" eb="91">
      <t>ハッコウ</t>
    </rPh>
    <rPh sb="92" eb="94">
      <t>ゾウカ</t>
    </rPh>
    <rPh sb="97" eb="98">
      <t>オモ</t>
    </rPh>
    <rPh sb="104" eb="107">
      <t>ヘイジュンカ</t>
    </rPh>
    <rPh sb="111" eb="114">
      <t>ケイカクテキ</t>
    </rPh>
    <rPh sb="115" eb="116">
      <t>スス</t>
    </rPh>
    <rPh sb="123" eb="125">
      <t>リョウキン</t>
    </rPh>
    <rPh sb="125" eb="127">
      <t>カイシュウ</t>
    </rPh>
    <rPh sb="127" eb="128">
      <t>リツ</t>
    </rPh>
    <rPh sb="130" eb="132">
      <t>ルイジ</t>
    </rPh>
    <rPh sb="132" eb="134">
      <t>ダンタイ</t>
    </rPh>
    <rPh sb="135" eb="137">
      <t>カイシュウ</t>
    </rPh>
    <rPh sb="137" eb="138">
      <t>リツ</t>
    </rPh>
    <rPh sb="139" eb="141">
      <t>ジョウショウ</t>
    </rPh>
    <rPh sb="145" eb="147">
      <t>イッポウ</t>
    </rPh>
    <rPh sb="148" eb="149">
      <t>トウ</t>
    </rPh>
    <rPh sb="149" eb="150">
      <t>マチ</t>
    </rPh>
    <rPh sb="151" eb="153">
      <t>サクネン</t>
    </rPh>
    <rPh sb="156" eb="157">
      <t>オナ</t>
    </rPh>
    <rPh sb="158" eb="159">
      <t>アタイ</t>
    </rPh>
    <rPh sb="163" eb="165">
      <t>ヘイキン</t>
    </rPh>
    <rPh sb="165" eb="166">
      <t>アタイ</t>
    </rPh>
    <rPh sb="166" eb="168">
      <t>イジョウ</t>
    </rPh>
    <rPh sb="174" eb="176">
      <t>テキセイ</t>
    </rPh>
    <rPh sb="177" eb="179">
      <t>ウンエイ</t>
    </rPh>
    <rPh sb="180" eb="181">
      <t>ツト</t>
    </rPh>
    <rPh sb="186" eb="188">
      <t>キュウスイ</t>
    </rPh>
    <rPh sb="188" eb="190">
      <t>ゲンカ</t>
    </rPh>
    <rPh sb="192" eb="194">
      <t>ユウシュウ</t>
    </rPh>
    <rPh sb="194" eb="196">
      <t>スイリョウ</t>
    </rPh>
    <rPh sb="197" eb="198">
      <t>ア</t>
    </rPh>
    <rPh sb="206" eb="209">
      <t>サクネンド</t>
    </rPh>
    <rPh sb="211" eb="212">
      <t>ヒク</t>
    </rPh>
    <rPh sb="213" eb="215">
      <t>スウチ</t>
    </rPh>
    <rPh sb="222" eb="224">
      <t>コンゴ</t>
    </rPh>
    <rPh sb="237" eb="238">
      <t>オオ</t>
    </rPh>
    <rPh sb="242" eb="243">
      <t>カンガ</t>
    </rPh>
    <rPh sb="250" eb="252">
      <t>シセツ</t>
    </rPh>
    <rPh sb="252" eb="255">
      <t>リヨウリツ</t>
    </rPh>
    <rPh sb="257" eb="259">
      <t>シセツ</t>
    </rPh>
    <rPh sb="260" eb="263">
      <t>コウリツテキ</t>
    </rPh>
    <rPh sb="264" eb="266">
      <t>ウンヨウ</t>
    </rPh>
    <rPh sb="267" eb="268">
      <t>ツト</t>
    </rPh>
    <rPh sb="273" eb="274">
      <t>ユウ</t>
    </rPh>
    <rPh sb="274" eb="276">
      <t>シュウリツ</t>
    </rPh>
    <rPh sb="278" eb="280">
      <t>ソウスイ</t>
    </rPh>
    <rPh sb="280" eb="281">
      <t>リョウ</t>
    </rPh>
    <rPh sb="282" eb="285">
      <t>ハイスイチ</t>
    </rPh>
    <rPh sb="285" eb="287">
      <t>スイイ</t>
    </rPh>
    <rPh sb="288" eb="290">
      <t>ブンセキ</t>
    </rPh>
    <rPh sb="291" eb="292">
      <t>オコナ</t>
    </rPh>
    <rPh sb="293" eb="295">
      <t>ロウスイ</t>
    </rPh>
    <rPh sb="296" eb="297">
      <t>ウタガ</t>
    </rPh>
    <rPh sb="302" eb="304">
      <t>ソウキュウ</t>
    </rPh>
    <rPh sb="305" eb="307">
      <t>ロウスイ</t>
    </rPh>
    <rPh sb="307" eb="309">
      <t>チョウサ</t>
    </rPh>
    <rPh sb="310" eb="312">
      <t>ジッシ</t>
    </rPh>
    <rPh sb="314" eb="315">
      <t>トウ</t>
    </rPh>
    <rPh sb="316" eb="318">
      <t>タイオウ</t>
    </rPh>
    <rPh sb="319" eb="321">
      <t>ケイゾク</t>
    </rPh>
    <rPh sb="323" eb="324">
      <t>オコナ</t>
    </rPh>
    <phoneticPr fontId="16"/>
  </si>
  <si>
    <t>　既存の施設や管路の老朽化が著しい。漏水については、応急措置程度の修繕によって対応し、本格的な管の敷設替は財政的な事情により先送りとなっていることから、管路更新率の数値として表れていない。管路の耐用年数等から、更新事業は不可欠であるため、簡易水道事業の継続を軸に、事業スケールの適正化や更新スケジュール等を継続して検討していく。</t>
    <rPh sb="1" eb="3">
      <t>キゾン</t>
    </rPh>
    <rPh sb="7" eb="9">
      <t>カンロ</t>
    </rPh>
    <rPh sb="10" eb="13">
      <t>ロウキュウカ</t>
    </rPh>
    <rPh sb="14" eb="15">
      <t>イチジル</t>
    </rPh>
    <rPh sb="18" eb="20">
      <t>ロウスイ</t>
    </rPh>
    <rPh sb="26" eb="28">
      <t>オウキュウ</t>
    </rPh>
    <rPh sb="28" eb="30">
      <t>ソチ</t>
    </rPh>
    <rPh sb="30" eb="32">
      <t>テイド</t>
    </rPh>
    <rPh sb="33" eb="35">
      <t>シュウゼン</t>
    </rPh>
    <rPh sb="39" eb="41">
      <t>タイオウ</t>
    </rPh>
    <rPh sb="43" eb="46">
      <t>ホンカクテキ</t>
    </rPh>
    <rPh sb="62" eb="64">
      <t>サキオク</t>
    </rPh>
    <rPh sb="76" eb="78">
      <t>カンロ</t>
    </rPh>
    <rPh sb="78" eb="80">
      <t>コウシン</t>
    </rPh>
    <rPh sb="80" eb="81">
      <t>リツ</t>
    </rPh>
    <rPh sb="82" eb="84">
      <t>スウチ</t>
    </rPh>
    <rPh sb="87" eb="88">
      <t>アラワ</t>
    </rPh>
    <rPh sb="94" eb="96">
      <t>カンロ</t>
    </rPh>
    <rPh sb="97" eb="99">
      <t>タイヨウ</t>
    </rPh>
    <rPh sb="99" eb="101">
      <t>ネンスウ</t>
    </rPh>
    <rPh sb="101" eb="102">
      <t>ナド</t>
    </rPh>
    <rPh sb="105" eb="107">
      <t>コウシン</t>
    </rPh>
    <rPh sb="107" eb="109">
      <t>ジギョウ</t>
    </rPh>
    <rPh sb="110" eb="113">
      <t>フカケツ</t>
    </rPh>
    <rPh sb="119" eb="121">
      <t>カンイ</t>
    </rPh>
    <rPh sb="121" eb="123">
      <t>スイドウ</t>
    </rPh>
    <rPh sb="123" eb="125">
      <t>ジギョウ</t>
    </rPh>
    <rPh sb="126" eb="128">
      <t>ケイゾク</t>
    </rPh>
    <rPh sb="129" eb="130">
      <t>ジク</t>
    </rPh>
    <rPh sb="132" eb="134">
      <t>ジギョウ</t>
    </rPh>
    <rPh sb="139" eb="142">
      <t>テキセイカ</t>
    </rPh>
    <rPh sb="143" eb="145">
      <t>コウシン</t>
    </rPh>
    <rPh sb="151" eb="152">
      <t>ナド</t>
    </rPh>
    <rPh sb="153" eb="155">
      <t>ケイゾク</t>
    </rPh>
    <rPh sb="157" eb="159">
      <t>ケントウ</t>
    </rPh>
    <phoneticPr fontId="16"/>
  </si>
  <si>
    <t>　管路や施設の老朽化が進行している。今年度簡易水道事業基本計画を策定した。来年度より令和６年度から適用予定の公営企業会計移行の作業を行う。財政状況を詳細に把握できる会計の導入を行い、事業運営を行っていく。</t>
    <rPh sb="1" eb="3">
      <t>カンロ</t>
    </rPh>
    <rPh sb="4" eb="6">
      <t>シセツ</t>
    </rPh>
    <rPh sb="7" eb="10">
      <t>ロウキュウカ</t>
    </rPh>
    <rPh sb="11" eb="13">
      <t>シンコウ</t>
    </rPh>
    <rPh sb="18" eb="21">
      <t>コンネンド</t>
    </rPh>
    <rPh sb="21" eb="23">
      <t>カンイ</t>
    </rPh>
    <rPh sb="37" eb="40">
      <t>ライネンド</t>
    </rPh>
    <rPh sb="42" eb="44">
      <t>レイワ</t>
    </rPh>
    <rPh sb="45" eb="46">
      <t>ネン</t>
    </rPh>
    <rPh sb="46" eb="47">
      <t>ド</t>
    </rPh>
    <rPh sb="49" eb="51">
      <t>テキヨウ</t>
    </rPh>
    <rPh sb="51" eb="53">
      <t>ヨテイ</t>
    </rPh>
    <rPh sb="60" eb="62">
      <t>イコウ</t>
    </rPh>
    <rPh sb="63" eb="65">
      <t>サギョウ</t>
    </rPh>
    <rPh sb="66" eb="67">
      <t>オコナ</t>
    </rPh>
    <rPh sb="69" eb="71">
      <t>ザイセイ</t>
    </rPh>
    <rPh sb="71" eb="73">
      <t>ジョウキョウ</t>
    </rPh>
    <rPh sb="74" eb="76">
      <t>ショウサイ</t>
    </rPh>
    <rPh sb="77" eb="79">
      <t>ハアク</t>
    </rPh>
    <rPh sb="82" eb="84">
      <t>カイケイ</t>
    </rPh>
    <rPh sb="85" eb="87">
      <t>ドウニュウ</t>
    </rPh>
    <rPh sb="88" eb="89">
      <t>オコナ</t>
    </rPh>
    <rPh sb="91" eb="93">
      <t>ジギョウ</t>
    </rPh>
    <rPh sb="93" eb="95">
      <t>ウンエイ</t>
    </rPh>
    <rPh sb="96" eb="97">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</si>
</sst>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3CE7C6-8653-44A4-9A7C-D9D351D0E6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FE-44B2-9C60-D10F85127FF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48FE-44B2-9C60-D10F85127FF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47.12</c:v>
                </c:pt>
                <c:pt idx="1">
                  <c:v>42.94</c:v>
                </c:pt>
                <c:pt idx="2">
                  <c:v>45.93</c:v>
                </c:pt>
                <c:pt idx="3">
                  <c:v>46.05</c:v>
                </c:pt>
                <c:pt idx="4">
                  <c:v>48.18</c:v>
                </c:pt>
              </c:numCache>
            </c:numRef>
          </c:val>
          <c:extLst>
            <c:ext xmlns:c16="http://schemas.microsoft.com/office/drawing/2014/chart" uri="{C3380CC4-5D6E-409C-BE32-E72D297353CC}">
              <c16:uniqueId val="{00000000-A289-4C21-BC99-3A7BEE2B410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A289-4C21-BC99-3A7BEE2B410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86.09</c:v>
                </c:pt>
                <c:pt idx="1">
                  <c:v>95.1</c:v>
                </c:pt>
                <c:pt idx="2">
                  <c:v>86.83</c:v>
                </c:pt>
                <c:pt idx="3">
                  <c:v>84.27</c:v>
                </c:pt>
                <c:pt idx="4">
                  <c:v>82.36</c:v>
                </c:pt>
              </c:numCache>
            </c:numRef>
          </c:val>
          <c:extLst>
            <c:ext xmlns:c16="http://schemas.microsoft.com/office/drawing/2014/chart" uri="{C3380CC4-5D6E-409C-BE32-E72D297353CC}">
              <c16:uniqueId val="{00000000-0417-408F-9458-5EEABBBB9ED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0417-408F-9458-5EEABBBB9ED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107.69</c:v>
                </c:pt>
                <c:pt idx="1">
                  <c:v>109.07</c:v>
                </c:pt>
                <c:pt idx="2">
                  <c:v>100.67</c:v>
                </c:pt>
                <c:pt idx="3">
                  <c:v>101.79</c:v>
                </c:pt>
                <c:pt idx="4">
                  <c:v>101.69</c:v>
                </c:pt>
              </c:numCache>
            </c:numRef>
          </c:val>
          <c:extLst>
            <c:ext xmlns:c16="http://schemas.microsoft.com/office/drawing/2014/chart" uri="{C3380CC4-5D6E-409C-BE32-E72D297353CC}">
              <c16:uniqueId val="{00000000-554D-49B3-AA48-58748B8EB8F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554D-49B3-AA48-58748B8EB8F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BE-43FB-A38B-EA99629798C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BE-43FB-A38B-EA99629798C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6F-4B08-9AC3-4D735DC53C8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6F-4B08-9AC3-4D735DC53C8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E2-4357-BEA4-91E8C87BF0D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E2-4357-BEA4-91E8C87BF0D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75-4291-BE6A-E3A0C4DA4BA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75-4291-BE6A-E3A0C4DA4BA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138.16999999999999</c:v>
                </c:pt>
                <c:pt idx="1">
                  <c:v>144.6</c:v>
                </c:pt>
                <c:pt idx="2">
                  <c:v>143.54</c:v>
                </c:pt>
                <c:pt idx="3">
                  <c:v>165.42</c:v>
                </c:pt>
                <c:pt idx="4">
                  <c:v>151.25</c:v>
                </c:pt>
              </c:numCache>
            </c:numRef>
          </c:val>
          <c:extLst>
            <c:ext xmlns:c16="http://schemas.microsoft.com/office/drawing/2014/chart" uri="{C3380CC4-5D6E-409C-BE32-E72D297353CC}">
              <c16:uniqueId val="{00000000-1E7C-41DB-841A-1DCA9DB2BE1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1E7C-41DB-841A-1DCA9DB2BE1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26.2</c:v>
                </c:pt>
                <c:pt idx="1">
                  <c:v>26.84</c:v>
                </c:pt>
                <c:pt idx="2">
                  <c:v>23.62</c:v>
                </c:pt>
                <c:pt idx="3">
                  <c:v>22.77</c:v>
                </c:pt>
                <c:pt idx="4">
                  <c:v>23.59</c:v>
                </c:pt>
              </c:numCache>
            </c:numRef>
          </c:val>
          <c:extLst>
            <c:ext xmlns:c16="http://schemas.microsoft.com/office/drawing/2014/chart" uri="{C3380CC4-5D6E-409C-BE32-E72D297353CC}">
              <c16:uniqueId val="{00000000-D2DA-4371-8F3E-282DE23754A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D2DA-4371-8F3E-282DE23754A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436.12</c:v>
                </c:pt>
                <c:pt idx="1">
                  <c:v>415.91</c:v>
                </c:pt>
                <c:pt idx="2">
                  <c:v>476.25</c:v>
                </c:pt>
                <c:pt idx="3">
                  <c:v>498.3</c:v>
                </c:pt>
                <c:pt idx="4">
                  <c:v>486.15</c:v>
                </c:pt>
              </c:numCache>
            </c:numRef>
          </c:val>
          <c:extLst>
            <c:ext xmlns:c16="http://schemas.microsoft.com/office/drawing/2014/chart" uri="{C3380CC4-5D6E-409C-BE32-E72D297353CC}">
              <c16:uniqueId val="{00000000-EC25-4726-B881-21A599F19EF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EC25-4726-B881-21A599F19EF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2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和木町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6187</v>
      </c>
      <c r="AM8" s="67"/>
      <c r="AN8" s="67"/>
      <c r="AO8" s="67"/>
      <c r="AP8" s="67"/>
      <c r="AQ8" s="67"/>
      <c r="AR8" s="67"/>
      <c r="AS8" s="67"/>
      <c r="AT8" s="66">
        <f>データ!$S$6</f>
        <v>10.58</v>
      </c>
      <c r="AU8" s="66"/>
      <c r="AV8" s="66"/>
      <c r="AW8" s="66"/>
      <c r="AX8" s="66"/>
      <c r="AY8" s="66"/>
      <c r="AZ8" s="66"/>
      <c r="BA8" s="66"/>
      <c r="BB8" s="66">
        <f>データ!$T$6</f>
        <v>584.78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30.45</v>
      </c>
      <c r="Q10" s="66"/>
      <c r="R10" s="66"/>
      <c r="S10" s="66"/>
      <c r="T10" s="66"/>
      <c r="U10" s="66"/>
      <c r="V10" s="66"/>
      <c r="W10" s="67">
        <f>データ!$Q$6</f>
        <v>1705</v>
      </c>
      <c r="X10" s="67"/>
      <c r="Y10" s="67"/>
      <c r="Z10" s="67"/>
      <c r="AA10" s="67"/>
      <c r="AB10" s="67"/>
      <c r="AC10" s="67"/>
      <c r="AD10" s="2"/>
      <c r="AE10" s="2"/>
      <c r="AF10" s="2"/>
      <c r="AG10" s="2"/>
      <c r="AH10" s="2"/>
      <c r="AI10" s="2"/>
      <c r="AJ10" s="2"/>
      <c r="AK10" s="2"/>
      <c r="AL10" s="67">
        <f>データ!$U$6</f>
        <v>1864</v>
      </c>
      <c r="AM10" s="67"/>
      <c r="AN10" s="67"/>
      <c r="AO10" s="67"/>
      <c r="AP10" s="67"/>
      <c r="AQ10" s="67"/>
      <c r="AR10" s="67"/>
      <c r="AS10" s="67"/>
      <c r="AT10" s="66">
        <f>データ!$V$6</f>
        <v>0.99</v>
      </c>
      <c r="AU10" s="66"/>
      <c r="AV10" s="66"/>
      <c r="AW10" s="66"/>
      <c r="AX10" s="66"/>
      <c r="AY10" s="66"/>
      <c r="AZ10" s="66"/>
      <c r="BA10" s="66"/>
      <c r="BB10" s="66">
        <f>データ!$W$6</f>
        <v>1882.83</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113</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FqR8hdD5ZXpwm9QTXFjYtj72zjO/MrDquj3w7o4y7YX16RgDQj1wN3eaGd7xxT+5GcFuoE92C1TCzz2fA6OzCw==" saltValue="G1xAnu4cByQ6uTLI4iPoR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353213</v>
      </c>
      <c r="D6" s="34">
        <f t="shared" si="3"/>
        <v>47</v>
      </c>
      <c r="E6" s="34">
        <f t="shared" si="3"/>
        <v>1</v>
      </c>
      <c r="F6" s="34">
        <f t="shared" si="3"/>
        <v>0</v>
      </c>
      <c r="G6" s="34">
        <f t="shared" si="3"/>
        <v>0</v>
      </c>
      <c r="H6" s="34" t="str">
        <f t="shared" si="3"/>
        <v>山口県　和木町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30.45</v>
      </c>
      <c r="Q6" s="35">
        <f t="shared" si="3"/>
        <v>1705</v>
      </c>
      <c r="R6" s="35">
        <f t="shared" si="3"/>
        <v>6187</v>
      </c>
      <c r="S6" s="35">
        <f t="shared" si="3"/>
        <v>10.58</v>
      </c>
      <c r="T6" s="35">
        <f t="shared" si="3"/>
        <v>584.78</v>
      </c>
      <c r="U6" s="35">
        <f t="shared" si="3"/>
        <v>1864</v>
      </c>
      <c r="V6" s="35">
        <f t="shared" si="3"/>
        <v>0.99</v>
      </c>
      <c r="W6" s="35">
        <f t="shared" si="3"/>
        <v>1882.83</v>
      </c>
      <c r="X6" s="36">
        <f>IF(X7="",NA(),X7)</f>
        <v>107.69</v>
      </c>
      <c r="Y6" s="36">
        <f t="shared" ref="Y6:AG6" si="4">IF(Y7="",NA(),Y7)</f>
        <v>109.07</v>
      </c>
      <c r="Z6" s="36">
        <f t="shared" si="4"/>
        <v>100.67</v>
      </c>
      <c r="AA6" s="36">
        <f t="shared" si="4"/>
        <v>101.79</v>
      </c>
      <c r="AB6" s="36">
        <f t="shared" si="4"/>
        <v>101.69</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138.16999999999999</v>
      </c>
      <c r="BF6" s="36">
        <f t="shared" ref="BF6:BN6" si="7">IF(BF7="",NA(),BF7)</f>
        <v>144.6</v>
      </c>
      <c r="BG6" s="36">
        <f t="shared" si="7"/>
        <v>143.54</v>
      </c>
      <c r="BH6" s="36">
        <f t="shared" si="7"/>
        <v>165.42</v>
      </c>
      <c r="BI6" s="36">
        <f t="shared" si="7"/>
        <v>151.25</v>
      </c>
      <c r="BJ6" s="36">
        <f t="shared" si="7"/>
        <v>1595.62</v>
      </c>
      <c r="BK6" s="36">
        <f t="shared" si="7"/>
        <v>1302.33</v>
      </c>
      <c r="BL6" s="36">
        <f t="shared" si="7"/>
        <v>1274.21</v>
      </c>
      <c r="BM6" s="36">
        <f t="shared" si="7"/>
        <v>1183.92</v>
      </c>
      <c r="BN6" s="36">
        <f t="shared" si="7"/>
        <v>1128.72</v>
      </c>
      <c r="BO6" s="35" t="str">
        <f>IF(BO7="","",IF(BO7="-","【-】","【"&amp;SUBSTITUTE(TEXT(BO7,"#,##0.00"),"-","△")&amp;"】"))</f>
        <v>【949.15】</v>
      </c>
      <c r="BP6" s="36">
        <f>IF(BP7="",NA(),BP7)</f>
        <v>26.2</v>
      </c>
      <c r="BQ6" s="36">
        <f t="shared" ref="BQ6:BY6" si="8">IF(BQ7="",NA(),BQ7)</f>
        <v>26.84</v>
      </c>
      <c r="BR6" s="36">
        <f t="shared" si="8"/>
        <v>23.62</v>
      </c>
      <c r="BS6" s="36">
        <f t="shared" si="8"/>
        <v>22.77</v>
      </c>
      <c r="BT6" s="36">
        <f t="shared" si="8"/>
        <v>23.59</v>
      </c>
      <c r="BU6" s="36">
        <f t="shared" si="8"/>
        <v>37.92</v>
      </c>
      <c r="BV6" s="36">
        <f t="shared" si="8"/>
        <v>40.89</v>
      </c>
      <c r="BW6" s="36">
        <f t="shared" si="8"/>
        <v>41.25</v>
      </c>
      <c r="BX6" s="36">
        <f t="shared" si="8"/>
        <v>42.5</v>
      </c>
      <c r="BY6" s="36">
        <f t="shared" si="8"/>
        <v>41.84</v>
      </c>
      <c r="BZ6" s="35" t="str">
        <f>IF(BZ7="","",IF(BZ7="-","【-】","【"&amp;SUBSTITUTE(TEXT(BZ7,"#,##0.00"),"-","△")&amp;"】"))</f>
        <v>【55.87】</v>
      </c>
      <c r="CA6" s="36">
        <f>IF(CA7="",NA(),CA7)</f>
        <v>436.12</v>
      </c>
      <c r="CB6" s="36">
        <f t="shared" ref="CB6:CJ6" si="9">IF(CB7="",NA(),CB7)</f>
        <v>415.91</v>
      </c>
      <c r="CC6" s="36">
        <f t="shared" si="9"/>
        <v>476.25</v>
      </c>
      <c r="CD6" s="36">
        <f t="shared" si="9"/>
        <v>498.3</v>
      </c>
      <c r="CE6" s="36">
        <f t="shared" si="9"/>
        <v>486.15</v>
      </c>
      <c r="CF6" s="36">
        <f t="shared" si="9"/>
        <v>423.18</v>
      </c>
      <c r="CG6" s="36">
        <f t="shared" si="9"/>
        <v>383.2</v>
      </c>
      <c r="CH6" s="36">
        <f t="shared" si="9"/>
        <v>383.25</v>
      </c>
      <c r="CI6" s="36">
        <f t="shared" si="9"/>
        <v>377.72</v>
      </c>
      <c r="CJ6" s="36">
        <f t="shared" si="9"/>
        <v>390.47</v>
      </c>
      <c r="CK6" s="35" t="str">
        <f>IF(CK7="","",IF(CK7="-","【-】","【"&amp;SUBSTITUTE(TEXT(CK7,"#,##0.00"),"-","△")&amp;"】"))</f>
        <v>【288.19】</v>
      </c>
      <c r="CL6" s="36">
        <f>IF(CL7="",NA(),CL7)</f>
        <v>47.12</v>
      </c>
      <c r="CM6" s="36">
        <f t="shared" ref="CM6:CU6" si="10">IF(CM7="",NA(),CM7)</f>
        <v>42.94</v>
      </c>
      <c r="CN6" s="36">
        <f t="shared" si="10"/>
        <v>45.93</v>
      </c>
      <c r="CO6" s="36">
        <f t="shared" si="10"/>
        <v>46.05</v>
      </c>
      <c r="CP6" s="36">
        <f t="shared" si="10"/>
        <v>48.18</v>
      </c>
      <c r="CQ6" s="36">
        <f t="shared" si="10"/>
        <v>46.9</v>
      </c>
      <c r="CR6" s="36">
        <f t="shared" si="10"/>
        <v>47.95</v>
      </c>
      <c r="CS6" s="36">
        <f t="shared" si="10"/>
        <v>48.26</v>
      </c>
      <c r="CT6" s="36">
        <f t="shared" si="10"/>
        <v>48.01</v>
      </c>
      <c r="CU6" s="36">
        <f t="shared" si="10"/>
        <v>49.08</v>
      </c>
      <c r="CV6" s="35" t="str">
        <f>IF(CV7="","",IF(CV7="-","【-】","【"&amp;SUBSTITUTE(TEXT(CV7,"#,##0.00"),"-","△")&amp;"】"))</f>
        <v>【56.31】</v>
      </c>
      <c r="CW6" s="36">
        <f>IF(CW7="",NA(),CW7)</f>
        <v>86.09</v>
      </c>
      <c r="CX6" s="36">
        <f t="shared" ref="CX6:DF6" si="11">IF(CX7="",NA(),CX7)</f>
        <v>95.1</v>
      </c>
      <c r="CY6" s="36">
        <f t="shared" si="11"/>
        <v>86.83</v>
      </c>
      <c r="CZ6" s="36">
        <f t="shared" si="11"/>
        <v>84.27</v>
      </c>
      <c r="DA6" s="36">
        <f t="shared" si="11"/>
        <v>82.36</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353213</v>
      </c>
      <c r="D7" s="38">
        <v>47</v>
      </c>
      <c r="E7" s="38">
        <v>1</v>
      </c>
      <c r="F7" s="38">
        <v>0</v>
      </c>
      <c r="G7" s="38">
        <v>0</v>
      </c>
      <c r="H7" s="38" t="s">
        <v>95</v>
      </c>
      <c r="I7" s="38" t="s">
        <v>96</v>
      </c>
      <c r="J7" s="38" t="s">
        <v>97</v>
      </c>
      <c r="K7" s="38" t="s">
        <v>98</v>
      </c>
      <c r="L7" s="38" t="s">
        <v>99</v>
      </c>
      <c r="M7" s="38" t="s">
        <v>100</v>
      </c>
      <c r="N7" s="39" t="s">
        <v>101</v>
      </c>
      <c r="O7" s="39" t="s">
        <v>102</v>
      </c>
      <c r="P7" s="39">
        <v>30.45</v>
      </c>
      <c r="Q7" s="39">
        <v>1705</v>
      </c>
      <c r="R7" s="39">
        <v>6187</v>
      </c>
      <c r="S7" s="39">
        <v>10.58</v>
      </c>
      <c r="T7" s="39">
        <v>584.78</v>
      </c>
      <c r="U7" s="39">
        <v>1864</v>
      </c>
      <c r="V7" s="39">
        <v>0.99</v>
      </c>
      <c r="W7" s="39">
        <v>1882.83</v>
      </c>
      <c r="X7" s="39">
        <v>107.69</v>
      </c>
      <c r="Y7" s="39">
        <v>109.07</v>
      </c>
      <c r="Z7" s="39">
        <v>100.67</v>
      </c>
      <c r="AA7" s="39">
        <v>101.79</v>
      </c>
      <c r="AB7" s="39">
        <v>101.69</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138.16999999999999</v>
      </c>
      <c r="BF7" s="39">
        <v>144.6</v>
      </c>
      <c r="BG7" s="39">
        <v>143.54</v>
      </c>
      <c r="BH7" s="39">
        <v>165.42</v>
      </c>
      <c r="BI7" s="39">
        <v>151.25</v>
      </c>
      <c r="BJ7" s="39">
        <v>1595.62</v>
      </c>
      <c r="BK7" s="39">
        <v>1302.33</v>
      </c>
      <c r="BL7" s="39">
        <v>1274.21</v>
      </c>
      <c r="BM7" s="39">
        <v>1183.92</v>
      </c>
      <c r="BN7" s="39">
        <v>1128.72</v>
      </c>
      <c r="BO7" s="39">
        <v>949.15</v>
      </c>
      <c r="BP7" s="39">
        <v>26.2</v>
      </c>
      <c r="BQ7" s="39">
        <v>26.84</v>
      </c>
      <c r="BR7" s="39">
        <v>23.62</v>
      </c>
      <c r="BS7" s="39">
        <v>22.77</v>
      </c>
      <c r="BT7" s="39">
        <v>23.59</v>
      </c>
      <c r="BU7" s="39">
        <v>37.92</v>
      </c>
      <c r="BV7" s="39">
        <v>40.89</v>
      </c>
      <c r="BW7" s="39">
        <v>41.25</v>
      </c>
      <c r="BX7" s="39">
        <v>42.5</v>
      </c>
      <c r="BY7" s="39">
        <v>41.84</v>
      </c>
      <c r="BZ7" s="39">
        <v>55.87</v>
      </c>
      <c r="CA7" s="39">
        <v>436.12</v>
      </c>
      <c r="CB7" s="39">
        <v>415.91</v>
      </c>
      <c r="CC7" s="39">
        <v>476.25</v>
      </c>
      <c r="CD7" s="39">
        <v>498.3</v>
      </c>
      <c r="CE7" s="39">
        <v>486.15</v>
      </c>
      <c r="CF7" s="39">
        <v>423.18</v>
      </c>
      <c r="CG7" s="39">
        <v>383.2</v>
      </c>
      <c r="CH7" s="39">
        <v>383.25</v>
      </c>
      <c r="CI7" s="39">
        <v>377.72</v>
      </c>
      <c r="CJ7" s="39">
        <v>390.47</v>
      </c>
      <c r="CK7" s="39">
        <v>288.19</v>
      </c>
      <c r="CL7" s="39">
        <v>47.12</v>
      </c>
      <c r="CM7" s="39">
        <v>42.94</v>
      </c>
      <c r="CN7" s="39">
        <v>45.93</v>
      </c>
      <c r="CO7" s="39">
        <v>46.05</v>
      </c>
      <c r="CP7" s="39">
        <v>48.18</v>
      </c>
      <c r="CQ7" s="39">
        <v>46.9</v>
      </c>
      <c r="CR7" s="39">
        <v>47.95</v>
      </c>
      <c r="CS7" s="39">
        <v>48.26</v>
      </c>
      <c r="CT7" s="39">
        <v>48.01</v>
      </c>
      <c r="CU7" s="39">
        <v>49.08</v>
      </c>
      <c r="CV7" s="39">
        <v>56.31</v>
      </c>
      <c r="CW7" s="39">
        <v>86.09</v>
      </c>
      <c r="CX7" s="39">
        <v>95.1</v>
      </c>
      <c r="CY7" s="39">
        <v>86.83</v>
      </c>
      <c r="CZ7" s="39">
        <v>84.27</v>
      </c>
      <c r="DA7" s="39">
        <v>82.36</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村上 博紀</cp:lastModifiedBy>
  <cp:lastPrinted>2022-02-07T04:23:14Z</cp:lastPrinted>
  <dcterms:created xsi:type="dcterms:W3CDTF">2021-12-03T07:04:33Z</dcterms:created>
  <dcterms:modified xsi:type="dcterms:W3CDTF">2022-02-16T01:22:27Z</dcterms:modified>
  <cp:category/>
</cp:coreProperties>
</file>