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J:\財務課\経理係\07_経理業務\照会回答\県_市町課\経営戦略・公営企業の経営に当たっての留意事項等\R03\R4.1.13_公営企業に係る「経営比較分析表」（令和２年度決算）の分析等について【R.4.2.4期限】\【提出データ】\【起案】\"/>
    </mc:Choice>
  </mc:AlternateContent>
  <xr:revisionPtr revIDLastSave="0" documentId="13_ncr:1_{60834A89-CC9B-4A2E-B5FD-BE1D05F2FD40}" xr6:coauthVersionLast="36" xr6:coauthVersionMax="36" xr10:uidLastSave="{00000000-0000-0000-0000-000000000000}"/>
  <workbookProtection workbookAlgorithmName="SHA-512" workbookHashValue="oTro2CkPeeXn8RuMybQSBI69zHk32PlXhlF02hP3/GYyyLN/LX1c9fglTCI4US/znS+CG93ZFjGbmNtEeJEGwA==" workbookSaltValue="icgKzdkma+y/Vy+Zpc+6t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AL8" i="4" s="1"/>
  <c r="R6" i="5"/>
  <c r="Q6" i="5"/>
  <c r="P6" i="5"/>
  <c r="P10" i="4" s="1"/>
  <c r="O6" i="5"/>
  <c r="N6" i="5"/>
  <c r="M6" i="5"/>
  <c r="AD8" i="4" s="1"/>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E85" i="4"/>
  <c r="AT10" i="4"/>
  <c r="AL10" i="4"/>
  <c r="AD10" i="4"/>
  <c r="W10" i="4"/>
  <c r="I10" i="4"/>
  <c r="B10" i="4"/>
  <c r="BB8" i="4"/>
  <c r="AT8" i="4"/>
  <c r="P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<sst xmlns="http://schemas.openxmlformats.org/spreadsheetml/2006/main" count="231" uniqueCount="117">
  <si>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</si>
  <si>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</si>
  <si>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</si>
  <si>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</si>
  <si>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</si>
  <si>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</si>
  <si>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</si>
  <si>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</si>
  <si>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</si>
  <si>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</si>
  <si>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</si>
  <si>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</si>
  <si>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</si>
  <si>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</si>
  <si>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</si>
  <si>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</si>
  <si>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</si>
  <si>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</si>
  <si>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</si>
  <si>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</si>
  <si>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</si>
  <si>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</si>
  <si>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</si>
  <si>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</si>
  <si>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</si>
  <si>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</si>
  <si>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</si>
  <si>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</si>
  <si>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</si>
  <si>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</si>
  <si>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</si>
  <si>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</si>
  <si>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</si>
  <si>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</si>
  <si>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</si>
  <si>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</si>
  <si>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</si>
  <si>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</si>
  <si>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</si>
  <si>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</si>
  <si>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</si>
  <si>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</si>
  <si>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</si>
  <si>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</si>
  <si>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</si>
  <si>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</si>
  <si>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</si>
  <si>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</si>
  <si>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</si>
  <si>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</si>
  <si>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</si>
  <si>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</si>
  <si>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</si>
  <si>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</si>
  <si>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</si>
  <si>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</si>
  <si>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</si>
  <si>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</si>
  <si>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</si>
  <si>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</si>
  <si>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</si>
  <si>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</si>
  <si>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</si>
  <si>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</si>
  <si>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</si>
  <si>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</si>
  <si>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</si>
  <si>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</si>
  <si>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</si>
  <si>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</si>
  <si>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</si>
  <si>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</si>
  <si>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</si>
  <si>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</si>
  <si>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</si>
  <si>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</si>
  <si>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</si>
  <si>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</si>
  <si>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</si>
  <si>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</si>
  <si>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</si>
  <si>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</si>
  <si>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</si>
  <si>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</si>
  <si>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</si>
  <si>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</si>
  <si>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</si>
  <si>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</si>
  <si>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</si>
  <si>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</si>
  <si>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</si>
  <si>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</si>
  <si>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</si>
  <si>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</si>
  <si>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</si>
  <si>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</si>
  <si>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防府市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</si>
  <si>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</si>
  <si>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</si>
  <si>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</si>
  <si>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</si>
  <si>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</si>
  <si>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</si>
  <si>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</si>
  <si>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</si>
  <si>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</si>
  <si>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</si>
  <si>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</si>
  <si>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</si>
  <si>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</si>
  <si>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</si>
  <si>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</si>
  <si>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</si>
  <si>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</si>
  <si>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は、類似団体と比較すると低い水準で推移している。これは、固定資産台帳上の取得価額を、企業会計導入時の帳簿価額とし、導入時までの減価償却累計額を計上していないことが要因の一つとして考えられるためであるが、今後、年数の経過とともに数値の上昇が見込まれる。
　管渠老朽化率は、法定耐用年数を経過した管渠が年々増加しており、全国平均と比較すると低い水準にあるが、類似団体と比較すると平均値を大きく上回っている。
　管渠改善率は、長寿命化計画に基づき、令和2年度まで管渠の改築工事を実施したが、類似団体の平均値と比較すると低い水準にある。　
　今後はストックマネジメント計画に基づき、ライフサイクルコストの縮減を図りつつ、老朽化した管渠及び施設の計画的な改築・更新をする必要がある。
　</t>
    <rPh sb="29" eb="31">
      <t>スイイ</t>
    </rPh>
    <rPh sb="113" eb="115">
      <t>コンゴ</t>
    </rPh>
    <rPh sb="116" eb="118">
      <t>ネンスウ</t>
    </rPh>
    <rPh sb="119" eb="121">
      <t>ケイカ</t>
    </rPh>
    <rPh sb="147" eb="153">
      <t>ホウテイタイヨウネンスウ</t>
    </rPh>
    <rPh sb="154" eb="156">
      <t>ケイカ</t>
    </rPh>
    <rPh sb="158" eb="160">
      <t>カンキョ</t>
    </rPh>
    <rPh sb="161" eb="165">
      <t>ネンネンゾウカ</t>
    </rPh>
    <rPh sb="199" eb="202">
      <t>ヘイキンチ</t>
    </rPh>
    <rPh sb="203" eb="204">
      <t>オオ</t>
    </rPh>
    <rPh sb="206" eb="208">
      <t>ウワマワ</t>
    </rPh>
    <rPh sb="215" eb="220">
      <t>カンキョカイゼンリツ</t>
    </rPh>
    <rPh sb="222" eb="228">
      <t>チョウジュミョウカケイカク</t>
    </rPh>
    <rPh sb="229" eb="230">
      <t>モト</t>
    </rPh>
    <rPh sb="233" eb="235">
      <t>レイワ</t>
    </rPh>
    <rPh sb="236" eb="238">
      <t>ネンド</t>
    </rPh>
    <rPh sb="240" eb="242">
      <t>カンキョ</t>
    </rPh>
    <rPh sb="243" eb="247">
      <t>カイチクコウジ</t>
    </rPh>
    <rPh sb="248" eb="250">
      <t>ジッシ</t>
    </rPh>
    <rPh sb="254" eb="258">
      <t>ルイジダンタイ</t>
    </rPh>
    <rPh sb="259" eb="262">
      <t>ヘイキンチ</t>
    </rPh>
    <rPh sb="263" eb="265">
      <t>ヒカク</t>
    </rPh>
    <rPh sb="268" eb="269">
      <t>ヒク</t>
    </rPh>
    <rPh sb="270" eb="272">
      <t>スイジュン</t>
    </rPh>
    <phoneticPr fontId="4"/>
  </si>
  <si>
    <t>　当市の公共下水道事業は、市街化区域内の整備を目標に処理区域を拡大しており、それに伴う下水道使用料の増加や一般会計からの繰入等により収支の均衡を保ち、経営の健全化に努めてきた。しかし、処理区域拡大に伴う管渠の布設や老朽施設の更新等に要する費用の増大に加えて、企業債償還金及び利息が将来にわたり大きな負担になることが予測される。また、処理区域を拡大している現在においても、人口減少や節水型社会の進展により、下水道使用料収入が伸び悩んでおり、下水道使用料の改定が避けられない状況にある。
　従来のような公共投資的発想のみによる事業運営ではなく、費用対効果も重要な基準として取り入れた上で、公営企業としての効果的な投資、効率的な経営が求められる。</t>
    <rPh sb="78" eb="81">
      <t>ケンゼンカ</t>
    </rPh>
    <rPh sb="82" eb="83">
      <t>ツト</t>
    </rPh>
    <rPh sb="99" eb="100">
      <t>トモナ</t>
    </rPh>
    <rPh sb="116" eb="117">
      <t>ヨウ</t>
    </rPh>
    <rPh sb="125" eb="126">
      <t>クワ</t>
    </rPh>
    <rPh sb="135" eb="136">
      <t>オヨ</t>
    </rPh>
    <rPh sb="137" eb="139">
      <t>リソク</t>
    </rPh>
    <rPh sb="211" eb="212">
      <t>ノ</t>
    </rPh>
    <rPh sb="213" eb="214">
      <t>ナヤ</t>
    </rPh>
    <rPh sb="226" eb="228">
      <t>カイテイ</t>
    </rPh>
    <rPh sb="292" eb="294">
      <t>コウエイ</t>
    </rPh>
    <rPh sb="294" eb="296">
      <t>キギョウ</t>
    </rPh>
    <phoneticPr fontId="4"/>
  </si>
  <si>
    <t xml:space="preserve"> 経常収支比率は100％を超え、黒字を維持しており、累積欠損金は発生しておらず、類似団体と比較して健全な経営と言える。
　流動比率は、平成29年度以降は未払金の減少等に伴い100％を超え、類似団体と比較しても高い水準にあるものの、流動性を確保するためには200％以上の数値が望ましいとされていることから、経営改善を図り支払能力を高めていく必要がある。
　企業債残高対事業規模比率は、改善傾向にはあるが、工事が増加傾向にあることから、類似団体の平均値を大きく上回っている。
　経費回収率は100％で推移しており、現段階では使用料で回収すべき経費を使用料で賄えているが、汚水処理原価は、類似団体と同様に全国平均を上回る水準となっており、今後、維持管理費の削減や使用料水準の見直しなど、経営の効率性を維持していく必要がある。
　施設利用率は、晴天時における施設処理能力に対する、施設の効率性を示す指標であるが、徐々に上昇しており、類似団体の平均値と同程度となっている。また、水洗化率は、緩やかな増加傾向を示しているが、類似団体の平均値よりも低い数値となっているため、水質保全の観点や使用料収入の増収を図る上で、接続数を向上させる取組が必要である。</t>
    <rPh sb="1" eb="7">
      <t>ケイジョウシュウシヒリツ</t>
    </rPh>
    <rPh sb="13" eb="14">
      <t>コ</t>
    </rPh>
    <rPh sb="16" eb="18">
      <t>クロジ</t>
    </rPh>
    <rPh sb="19" eb="21">
      <t>イジ</t>
    </rPh>
    <rPh sb="40" eb="44">
      <t>ルイジダンタイ</t>
    </rPh>
    <rPh sb="45" eb="47">
      <t>ヒカク</t>
    </rPh>
    <rPh sb="49" eb="51">
      <t>ケンゼン</t>
    </rPh>
    <rPh sb="52" eb="54">
      <t>ケイエイ</t>
    </rPh>
    <rPh sb="55" eb="56">
      <t>イ</t>
    </rPh>
    <rPh sb="93" eb="97">
      <t>ルイジダンタイ</t>
    </rPh>
    <rPh sb="98" eb="100">
      <t>ヒカク</t>
    </rPh>
    <rPh sb="103" eb="104">
      <t>タカ</t>
    </rPh>
    <rPh sb="105" eb="107">
      <t>スイジュン</t>
    </rPh>
    <rPh sb="114" eb="117">
      <t>リュウドウセイ</t>
    </rPh>
    <rPh sb="118" eb="120">
      <t>カクホ</t>
    </rPh>
    <rPh sb="130" eb="132">
      <t>イジョウ</t>
    </rPh>
    <rPh sb="133" eb="135">
      <t>スウチ</t>
    </rPh>
    <rPh sb="136" eb="137">
      <t>ノゾ</t>
    </rPh>
    <rPh sb="151" eb="155">
      <t>ケイエイカイゼン</t>
    </rPh>
    <rPh sb="156" eb="157">
      <t>ハカ</t>
    </rPh>
    <rPh sb="158" eb="160">
      <t>シハラ</t>
    </rPh>
    <rPh sb="160" eb="162">
      <t>ノウリョク</t>
    </rPh>
    <rPh sb="163" eb="164">
      <t>タカ</t>
    </rPh>
    <rPh sb="168" eb="170">
      <t>ヒツヨウ</t>
    </rPh>
    <rPh sb="193" eb="195">
      <t>ケイコウ</t>
    </rPh>
    <rPh sb="215" eb="219">
      <t>ルイジダンタイ</t>
    </rPh>
    <rPh sb="220" eb="223">
      <t>ヘイキンチ</t>
    </rPh>
    <rPh sb="224" eb="225">
      <t>オオ</t>
    </rPh>
    <rPh sb="227" eb="229">
      <t>ウワマワ</t>
    </rPh>
    <rPh sb="247" eb="249">
      <t>スイイ</t>
    </rPh>
    <rPh sb="254" eb="257">
      <t>ゲンダンカイ</t>
    </rPh>
    <rPh sb="259" eb="262">
      <t>シヨウリョウ</t>
    </rPh>
    <rPh sb="263" eb="265">
      <t>カイシュウ</t>
    </rPh>
    <rPh sb="268" eb="270">
      <t>ケイヒ</t>
    </rPh>
    <rPh sb="271" eb="274">
      <t>シヨウリョウ</t>
    </rPh>
    <rPh sb="275" eb="276">
      <t>マカナ</t>
    </rPh>
    <rPh sb="290" eb="294">
      <t>ルイジダンタイ</t>
    </rPh>
    <rPh sb="295" eb="297">
      <t>ドウヨウ</t>
    </rPh>
    <rPh sb="298" eb="302">
      <t>ゼンコクヘイキン</t>
    </rPh>
    <rPh sb="303" eb="305">
      <t>ウワマワ</t>
    </rPh>
    <rPh sb="306" eb="308">
      <t>スイジュン</t>
    </rPh>
    <rPh sb="315" eb="317">
      <t>コンゴ</t>
    </rPh>
    <rPh sb="318" eb="323">
      <t>イジカンリヒ</t>
    </rPh>
    <rPh sb="324" eb="326">
      <t>サクゲン</t>
    </rPh>
    <rPh sb="327" eb="330">
      <t>シヨウリョウ</t>
    </rPh>
    <rPh sb="330" eb="332">
      <t>スイジュン</t>
    </rPh>
    <rPh sb="333" eb="335">
      <t>ミナオ</t>
    </rPh>
    <rPh sb="339" eb="341">
      <t>ケイエイ</t>
    </rPh>
    <rPh sb="342" eb="345">
      <t>コウリツセイ</t>
    </rPh>
    <rPh sb="346" eb="348">
      <t>イジ</t>
    </rPh>
    <rPh sb="352" eb="354">
      <t>ヒツヨウ</t>
    </rPh>
    <rPh sb="367" eb="370">
      <t>セイテンジ</t>
    </rPh>
    <rPh sb="374" eb="380">
      <t>シセツショリノウリョク</t>
    </rPh>
    <rPh sb="381" eb="382">
      <t>タイ</t>
    </rPh>
    <rPh sb="385" eb="387">
      <t>シセツ</t>
    </rPh>
    <rPh sb="388" eb="391">
      <t>コウリツセイ</t>
    </rPh>
    <rPh sb="392" eb="393">
      <t>シメ</t>
    </rPh>
    <rPh sb="394" eb="396">
      <t>シヒョウ</t>
    </rPh>
    <rPh sb="402" eb="404">
      <t>ジョジョ</t>
    </rPh>
    <rPh sb="411" eb="415">
      <t>ルイジダンタイ</t>
    </rPh>
    <rPh sb="416" eb="419">
      <t>ヘイキンチ</t>
    </rPh>
    <rPh sb="420" eb="423">
      <t>ドウテイド</t>
    </rPh>
    <rPh sb="468" eb="470">
      <t>スウチ</t>
    </rPh>
    <rPh sb="496" eb="497">
      <t>ハカ</t>
    </rPh>
    <rPh sb="498" eb="499">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</si>
</sst>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quot;-&quot;">
                  <c:v>0.05</c:v>
                </c:pt>
                <c:pt idx="1">
                  <c:v>0</c:v>
                </c:pt>
                <c:pt idx="2" formatCode="#,##0.00;&quot;△&quot;#,##0.00;&quot;-&quot;">
                  <c:v>0.04</c:v>
                </c:pt>
                <c:pt idx="3" formatCode="#,##0.00;&quot;△&quot;#,##0.00;&quot;-&quot;">
                  <c:v>0.05</c:v>
                </c:pt>
                <c:pt idx="4" formatCode="#,##0.00;&quot;△&quot;#,##0.00;&quot;-&quot;">
                  <c:v>0.06</c:v>
                </c:pt>
              </c:numCache>
            </c:numRef>
          </c:val>
          <c:extLst>
            <c:ext xmlns:c16="http://schemas.microsoft.com/office/drawing/2014/chart" uri="{C3380CC4-5D6E-409C-BE32-E72D297353CC}">
              <c16:uniqueId val="{00000000-C0CD-4604-B6A4-CDB89BBED59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0.13</c:v>
                </c:pt>
                <c:pt idx="2">
                  <c:v>0.1</c:v>
                </c:pt>
                <c:pt idx="3">
                  <c:v>0.09</c:v>
                </c:pt>
                <c:pt idx="4">
                  <c:v>0.09</c:v>
                </c:pt>
              </c:numCache>
            </c:numRef>
          </c:val>
          <c:smooth val="0"/>
          <c:extLst>
            <c:ext xmlns:c16="http://schemas.microsoft.com/office/drawing/2014/chart" uri="{C3380CC4-5D6E-409C-BE32-E72D297353CC}">
              <c16:uniqueId val="{00000001-C0CD-4604-B6A4-CDB89BBED59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61.31</c:v>
                </c:pt>
                <c:pt idx="1">
                  <c:v>55.73</c:v>
                </c:pt>
                <c:pt idx="2">
                  <c:v>59.54</c:v>
                </c:pt>
                <c:pt idx="3">
                  <c:v>64.23</c:v>
                </c:pt>
                <c:pt idx="4">
                  <c:v>64.959999999999994</c:v>
                </c:pt>
              </c:numCache>
            </c:numRef>
          </c:val>
          <c:extLst>
            <c:ext xmlns:c16="http://schemas.microsoft.com/office/drawing/2014/chart" uri="{C3380CC4-5D6E-409C-BE32-E72D297353CC}">
              <c16:uniqueId val="{00000000-1B4C-40FB-8952-BB7AEE37D5B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64.67</c:v>
                </c:pt>
                <c:pt idx="1">
                  <c:v>64.959999999999994</c:v>
                </c:pt>
                <c:pt idx="2">
                  <c:v>65.040000000000006</c:v>
                </c:pt>
                <c:pt idx="3">
                  <c:v>68.31</c:v>
                </c:pt>
                <c:pt idx="4">
                  <c:v>65.28</c:v>
                </c:pt>
              </c:numCache>
            </c:numRef>
          </c:val>
          <c:smooth val="0"/>
          <c:extLst>
            <c:ext xmlns:c16="http://schemas.microsoft.com/office/drawing/2014/chart" uri="{C3380CC4-5D6E-409C-BE32-E72D297353CC}">
              <c16:uniqueId val="{00000001-1B4C-40FB-8952-BB7AEE37D5B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90.21</c:v>
                </c:pt>
                <c:pt idx="1">
                  <c:v>89.95</c:v>
                </c:pt>
                <c:pt idx="2">
                  <c:v>90.15</c:v>
                </c:pt>
                <c:pt idx="3">
                  <c:v>91.09</c:v>
                </c:pt>
                <c:pt idx="4">
                  <c:v>91.79</c:v>
                </c:pt>
              </c:numCache>
            </c:numRef>
          </c:val>
          <c:extLst>
            <c:ext xmlns:c16="http://schemas.microsoft.com/office/drawing/2014/chart" uri="{C3380CC4-5D6E-409C-BE32-E72D297353CC}">
              <c16:uniqueId val="{00000000-1A32-4A27-918B-85F97DDC8F1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91.76</c:v>
                </c:pt>
                <c:pt idx="1">
                  <c:v>92.3</c:v>
                </c:pt>
                <c:pt idx="2">
                  <c:v>92.55</c:v>
                </c:pt>
                <c:pt idx="3">
                  <c:v>92.62</c:v>
                </c:pt>
                <c:pt idx="4">
                  <c:v>92.72</c:v>
                </c:pt>
              </c:numCache>
            </c:numRef>
          </c:val>
          <c:smooth val="0"/>
          <c:extLst>
            <c:ext xmlns:c16="http://schemas.microsoft.com/office/drawing/2014/chart" uri="{C3380CC4-5D6E-409C-BE32-E72D297353CC}">
              <c16:uniqueId val="{00000001-1A32-4A27-918B-85F97DDC8F1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106.43</c:v>
                </c:pt>
                <c:pt idx="1">
                  <c:v>105.69</c:v>
                </c:pt>
                <c:pt idx="2">
                  <c:v>105.28</c:v>
                </c:pt>
                <c:pt idx="3">
                  <c:v>107.16</c:v>
                </c:pt>
                <c:pt idx="4">
                  <c:v>106.54</c:v>
                </c:pt>
              </c:numCache>
            </c:numRef>
          </c:val>
          <c:extLst>
            <c:ext xmlns:c16="http://schemas.microsoft.com/office/drawing/2014/chart" uri="{C3380CC4-5D6E-409C-BE32-E72D297353CC}">
              <c16:uniqueId val="{00000000-3C6D-40A0-A63D-96048BB06C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109.27</c:v>
                </c:pt>
                <c:pt idx="1">
                  <c:v>108.03</c:v>
                </c:pt>
                <c:pt idx="2">
                  <c:v>106.9</c:v>
                </c:pt>
                <c:pt idx="3">
                  <c:v>106.99</c:v>
                </c:pt>
                <c:pt idx="4">
                  <c:v>107.85</c:v>
                </c:pt>
              </c:numCache>
            </c:numRef>
          </c:val>
          <c:smooth val="0"/>
          <c:extLst>
            <c:ext xmlns:c16="http://schemas.microsoft.com/office/drawing/2014/chart" uri="{C3380CC4-5D6E-409C-BE32-E72D297353CC}">
              <c16:uniqueId val="{00000001-3C6D-40A0-A63D-96048BB06C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14.85</c:v>
                </c:pt>
                <c:pt idx="1">
                  <c:v>17.07</c:v>
                </c:pt>
                <c:pt idx="2">
                  <c:v>18.61</c:v>
                </c:pt>
                <c:pt idx="3">
                  <c:v>20.48</c:v>
                </c:pt>
                <c:pt idx="4">
                  <c:v>22.74</c:v>
                </c:pt>
              </c:numCache>
            </c:numRef>
          </c:val>
          <c:extLst>
            <c:ext xmlns:c16="http://schemas.microsoft.com/office/drawing/2014/chart" uri="{C3380CC4-5D6E-409C-BE32-E72D297353CC}">
              <c16:uniqueId val="{00000000-4BDB-4814-8C5D-915804BEF62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26.63</c:v>
                </c:pt>
                <c:pt idx="1">
                  <c:v>25.61</c:v>
                </c:pt>
                <c:pt idx="2">
                  <c:v>26.13</c:v>
                </c:pt>
                <c:pt idx="3">
                  <c:v>26.36</c:v>
                </c:pt>
                <c:pt idx="4">
                  <c:v>23.79</c:v>
                </c:pt>
              </c:numCache>
            </c:numRef>
          </c:val>
          <c:smooth val="0"/>
          <c:extLst>
            <c:ext xmlns:c16="http://schemas.microsoft.com/office/drawing/2014/chart" uri="{C3380CC4-5D6E-409C-BE32-E72D297353CC}">
              <c16:uniqueId val="{00000001-4BDB-4814-8C5D-915804BEF62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1.9</c:v>
                </c:pt>
                <c:pt idx="1">
                  <c:v>2.0499999999999998</c:v>
                </c:pt>
                <c:pt idx="2">
                  <c:v>2.17</c:v>
                </c:pt>
                <c:pt idx="3">
                  <c:v>2.21</c:v>
                </c:pt>
                <c:pt idx="4">
                  <c:v>2.4</c:v>
                </c:pt>
              </c:numCache>
            </c:numRef>
          </c:val>
          <c:extLst>
            <c:ext xmlns:c16="http://schemas.microsoft.com/office/drawing/2014/chart" uri="{C3380CC4-5D6E-409C-BE32-E72D297353CC}">
              <c16:uniqueId val="{00000000-4FF5-4782-BDD3-8D4DFC1EF4E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0.95</c:v>
                </c:pt>
                <c:pt idx="1">
                  <c:v>1.07</c:v>
                </c:pt>
                <c:pt idx="2">
                  <c:v>1.03</c:v>
                </c:pt>
                <c:pt idx="3">
                  <c:v>1.43</c:v>
                </c:pt>
                <c:pt idx="4">
                  <c:v>1.22</c:v>
                </c:pt>
              </c:numCache>
            </c:numRef>
          </c:val>
          <c:smooth val="0"/>
          <c:extLst>
            <c:ext xmlns:c16="http://schemas.microsoft.com/office/drawing/2014/chart" uri="{C3380CC4-5D6E-409C-BE32-E72D297353CC}">
              <c16:uniqueId val="{00000001-4FF5-4782-BDD3-8D4DFC1EF4E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98-416B-A9A7-A4DF4C633B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15.65</c:v>
                </c:pt>
                <c:pt idx="1">
                  <c:v>13.55</c:v>
                </c:pt>
                <c:pt idx="2">
                  <c:v>9.06</c:v>
                </c:pt>
                <c:pt idx="3">
                  <c:v>7.42</c:v>
                </c:pt>
                <c:pt idx="4">
                  <c:v>4.72</c:v>
                </c:pt>
              </c:numCache>
            </c:numRef>
          </c:val>
          <c:smooth val="0"/>
          <c:extLst>
            <c:ext xmlns:c16="http://schemas.microsoft.com/office/drawing/2014/chart" uri="{C3380CC4-5D6E-409C-BE32-E72D297353CC}">
              <c16:uniqueId val="{00000001-5D98-416B-A9A7-A4DF4C633B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94.37</c:v>
                </c:pt>
                <c:pt idx="1">
                  <c:v>108.14</c:v>
                </c:pt>
                <c:pt idx="2">
                  <c:v>110.37</c:v>
                </c:pt>
                <c:pt idx="3">
                  <c:v>103.47</c:v>
                </c:pt>
                <c:pt idx="4">
                  <c:v>118.71</c:v>
                </c:pt>
              </c:numCache>
            </c:numRef>
          </c:val>
          <c:extLst>
            <c:ext xmlns:c16="http://schemas.microsoft.com/office/drawing/2014/chart" uri="{C3380CC4-5D6E-409C-BE32-E72D297353CC}">
              <c16:uniqueId val="{00000000-003A-4E0B-87C8-690FF5969E2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77.94</c:v>
                </c:pt>
                <c:pt idx="1">
                  <c:v>78.45</c:v>
                </c:pt>
                <c:pt idx="2">
                  <c:v>76.31</c:v>
                </c:pt>
                <c:pt idx="3">
                  <c:v>68.180000000000007</c:v>
                </c:pt>
                <c:pt idx="4">
                  <c:v>67.930000000000007</c:v>
                </c:pt>
              </c:numCache>
            </c:numRef>
          </c:val>
          <c:smooth val="0"/>
          <c:extLst>
            <c:ext xmlns:c16="http://schemas.microsoft.com/office/drawing/2014/chart" uri="{C3380CC4-5D6E-409C-BE32-E72D297353CC}">
              <c16:uniqueId val="{00000001-003A-4E0B-87C8-690FF5969E2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814.55</c:v>
                </c:pt>
                <c:pt idx="1">
                  <c:v>1023.59</c:v>
                </c:pt>
                <c:pt idx="2">
                  <c:v>1023.49</c:v>
                </c:pt>
                <c:pt idx="3">
                  <c:v>1104.28</c:v>
                </c:pt>
                <c:pt idx="4">
                  <c:v>1044.69</c:v>
                </c:pt>
              </c:numCache>
            </c:numRef>
          </c:val>
          <c:extLst>
            <c:ext xmlns:c16="http://schemas.microsoft.com/office/drawing/2014/chart" uri="{C3380CC4-5D6E-409C-BE32-E72D297353CC}">
              <c16:uniqueId val="{00000000-2CB9-4490-B6C9-84C5676272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774.99</c:v>
                </c:pt>
                <c:pt idx="1">
                  <c:v>799.41</c:v>
                </c:pt>
                <c:pt idx="2">
                  <c:v>820.36</c:v>
                </c:pt>
                <c:pt idx="3">
                  <c:v>847.44</c:v>
                </c:pt>
                <c:pt idx="4">
                  <c:v>857.88</c:v>
                </c:pt>
              </c:numCache>
            </c:numRef>
          </c:val>
          <c:smooth val="0"/>
          <c:extLst>
            <c:ext xmlns:c16="http://schemas.microsoft.com/office/drawing/2014/chart" uri="{C3380CC4-5D6E-409C-BE32-E72D297353CC}">
              <c16:uniqueId val="{00000001-2CB9-4490-B6C9-84C5676272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115.55</c:v>
                </c:pt>
                <c:pt idx="1">
                  <c:v>100</c:v>
                </c:pt>
                <c:pt idx="2">
                  <c:v>100</c:v>
                </c:pt>
                <c:pt idx="3">
                  <c:v>100</c:v>
                </c:pt>
                <c:pt idx="4">
                  <c:v>100</c:v>
                </c:pt>
              </c:numCache>
            </c:numRef>
          </c:val>
          <c:extLst>
            <c:ext xmlns:c16="http://schemas.microsoft.com/office/drawing/2014/chart" uri="{C3380CC4-5D6E-409C-BE32-E72D297353CC}">
              <c16:uniqueId val="{00000000-F74F-4AB5-B930-AE1D19832BE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96.57</c:v>
                </c:pt>
                <c:pt idx="1">
                  <c:v>96.54</c:v>
                </c:pt>
                <c:pt idx="2">
                  <c:v>95.4</c:v>
                </c:pt>
                <c:pt idx="3">
                  <c:v>94.69</c:v>
                </c:pt>
                <c:pt idx="4">
                  <c:v>94.97</c:v>
                </c:pt>
              </c:numCache>
            </c:numRef>
          </c:val>
          <c:smooth val="0"/>
          <c:extLst>
            <c:ext xmlns:c16="http://schemas.microsoft.com/office/drawing/2014/chart" uri="{C3380CC4-5D6E-409C-BE32-E72D297353CC}">
              <c16:uniqueId val="{00000001-F74F-4AB5-B930-AE1D19832BE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134.59</c:v>
                </c:pt>
                <c:pt idx="1">
                  <c:v>155.53</c:v>
                </c:pt>
                <c:pt idx="2">
                  <c:v>155.76</c:v>
                </c:pt>
                <c:pt idx="3">
                  <c:v>155.78</c:v>
                </c:pt>
                <c:pt idx="4">
                  <c:v>154.93</c:v>
                </c:pt>
              </c:numCache>
            </c:numRef>
          </c:val>
          <c:extLst>
            <c:ext xmlns:c16="http://schemas.microsoft.com/office/drawing/2014/chart" uri="{C3380CC4-5D6E-409C-BE32-E72D297353CC}">
              <c16:uniqueId val="{00000000-48B0-4195-AF52-EB789533366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161.54</c:v>
                </c:pt>
                <c:pt idx="1">
                  <c:v>162.81</c:v>
                </c:pt>
                <c:pt idx="2">
                  <c:v>163.19999999999999</c:v>
                </c:pt>
                <c:pt idx="3">
                  <c:v>159.78</c:v>
                </c:pt>
                <c:pt idx="4">
                  <c:v>159.49</c:v>
                </c:pt>
              </c:numCache>
            </c:numRef>
          </c:val>
          <c:smooth val="0"/>
          <c:extLst>
            <c:ext xmlns:c16="http://schemas.microsoft.com/office/drawing/2014/chart" uri="{C3380CC4-5D6E-409C-BE32-E72D297353CC}">
              <c16:uniqueId val="{00000001-48B0-4195-AF52-EB789533366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40" zoomScale="87" zoomScaleNormal="87"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山口県　防府市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Bd1</v>
      </c>
      <c r="X8" s="49"/>
      <c r="Y8" s="49"/>
      <c r="Z8" s="49"/>
      <c r="AA8" s="49"/>
      <c r="AB8" s="49"/>
      <c r="AC8" s="49"/>
      <c r="AD8" s="50" t="str">
        <f>データ!$M$6</f>
        <v>自治体職員</v>
      </c>
      <c r="AE8" s="50"/>
      <c r="AF8" s="50"/>
      <c r="AG8" s="50"/>
      <c r="AH8" s="50"/>
      <c r="AI8" s="50"/>
      <c r="AJ8" s="50"/>
      <c r="AK8" s="3"/>
      <c r="AL8" s="51">
        <f>データ!S6</f>
        <v>115405</v>
      </c>
      <c r="AM8" s="51"/>
      <c r="AN8" s="51"/>
      <c r="AO8" s="51"/>
      <c r="AP8" s="51"/>
      <c r="AQ8" s="51"/>
      <c r="AR8" s="51"/>
      <c r="AS8" s="51"/>
      <c r="AT8" s="46">
        <f>データ!T6</f>
        <v>189.37</v>
      </c>
      <c r="AU8" s="46"/>
      <c r="AV8" s="46"/>
      <c r="AW8" s="46"/>
      <c r="AX8" s="46"/>
      <c r="AY8" s="46"/>
      <c r="AZ8" s="46"/>
      <c r="BA8" s="46"/>
      <c r="BB8" s="46">
        <f>データ!U6</f>
        <v>609.41999999999996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51.36</v>
      </c>
      <c r="J10" s="46"/>
      <c r="K10" s="46"/>
      <c r="L10" s="46"/>
      <c r="M10" s="46"/>
      <c r="N10" s="46"/>
      <c r="O10" s="46"/>
      <c r="P10" s="46">
        <f>データ!P6</f>
        <v>68.650000000000006</v>
      </c>
      <c r="Q10" s="46"/>
      <c r="R10" s="46"/>
      <c r="S10" s="46"/>
      <c r="T10" s="46"/>
      <c r="U10" s="46"/>
      <c r="V10" s="46"/>
      <c r="W10" s="46">
        <f>データ!Q6</f>
        <v>66.09</v>
      </c>
      <c r="X10" s="46"/>
      <c r="Y10" s="46"/>
      <c r="Z10" s="46"/>
      <c r="AA10" s="46"/>
      <c r="AB10" s="46"/>
      <c r="AC10" s="46"/>
      <c r="AD10" s="51">
        <f>データ!R6</f>
        <v>2750</v>
      </c>
      <c r="AE10" s="51"/>
      <c r="AF10" s="51"/>
      <c r="AG10" s="51"/>
      <c r="AH10" s="51"/>
      <c r="AI10" s="51"/>
      <c r="AJ10" s="51"/>
      <c r="AK10" s="2"/>
      <c r="AL10" s="51">
        <f>データ!V6</f>
        <v>78926</v>
      </c>
      <c r="AM10" s="51"/>
      <c r="AN10" s="51"/>
      <c r="AO10" s="51"/>
      <c r="AP10" s="51"/>
      <c r="AQ10" s="51"/>
      <c r="AR10" s="51"/>
      <c r="AS10" s="51"/>
      <c r="AT10" s="46">
        <f>データ!W6</f>
        <v>21.02</v>
      </c>
      <c r="AU10" s="46"/>
      <c r="AV10" s="46"/>
      <c r="AW10" s="46"/>
      <c r="AX10" s="46"/>
      <c r="AY10" s="46"/>
      <c r="AZ10" s="46"/>
      <c r="BA10" s="46"/>
      <c r="BB10" s="46">
        <f>データ!X6</f>
        <v>3754.8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9Drqykqg5V+mhap4FtzJIODZGoOpbnij8NlUjO81gyyt7S/vQHlatJ+5qDo8EyGgNhsOLoUGaMj6YoDZJgJ9A==" saltValue="GgDU3JwpdyITVDiH0hJs4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352063</v>
      </c>
      <c r="D6" s="33">
        <f t="shared" si="3"/>
        <v>46</v>
      </c>
      <c r="E6" s="33">
        <f t="shared" si="3"/>
        <v>17</v>
      </c>
      <c r="F6" s="33">
        <f t="shared" si="3"/>
        <v>1</v>
      </c>
      <c r="G6" s="33">
        <f t="shared" si="3"/>
        <v>0</v>
      </c>
      <c r="H6" s="33" t="str">
        <f t="shared" si="3"/>
        <v>山口県　防府市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51.36</v>
      </c>
      <c r="P6" s="34">
        <f t="shared" si="3"/>
        <v>68.650000000000006</v>
      </c>
      <c r="Q6" s="34">
        <f t="shared" si="3"/>
        <v>66.09</v>
      </c>
      <c r="R6" s="34">
        <f t="shared" si="3"/>
        <v>2750</v>
      </c>
      <c r="S6" s="34">
        <f t="shared" si="3"/>
        <v>115405</v>
      </c>
      <c r="T6" s="34">
        <f t="shared" si="3"/>
        <v>189.37</v>
      </c>
      <c r="U6" s="34">
        <f t="shared" si="3"/>
        <v>609.41999999999996</v>
      </c>
      <c r="V6" s="34">
        <f t="shared" si="3"/>
        <v>78926</v>
      </c>
      <c r="W6" s="34">
        <f t="shared" si="3"/>
        <v>21.02</v>
      </c>
      <c r="X6" s="34">
        <f t="shared" si="3"/>
        <v>3754.8</v>
      </c>
      <c r="Y6" s="35">
        <f>IF(Y7="",NA(),Y7)</f>
        <v>106.43</v>
      </c>
      <c r="Z6" s="35">
        <f t="shared" ref="Z6:AH6" si="4">IF(Z7="",NA(),Z7)</f>
        <v>105.69</v>
      </c>
      <c r="AA6" s="35">
        <f t="shared" si="4"/>
        <v>105.28</v>
      </c>
      <c r="AB6" s="35">
        <f t="shared" si="4"/>
        <v>107.16</v>
      </c>
      <c r="AC6" s="35">
        <f t="shared" si="4"/>
        <v>106.54</v>
      </c>
      <c r="AD6" s="35">
        <f t="shared" si="4"/>
        <v>109.27</v>
      </c>
      <c r="AE6" s="35">
        <f t="shared" si="4"/>
        <v>108.03</v>
      </c>
      <c r="AF6" s="35">
        <f t="shared" si="4"/>
        <v>106.9</v>
      </c>
      <c r="AG6" s="35">
        <f t="shared" si="4"/>
        <v>106.99</v>
      </c>
      <c r="AH6" s="35">
        <f t="shared" si="4"/>
        <v>107.85</v>
      </c>
      <c r="AI6" s="34" t="str">
        <f>IF(AI7="","",IF(AI7="-","【-】","【"&amp;SUBSTITUTE(TEXT(AI7,"#,##0.00"),"-","△")&amp;"】"))</f>
        <v>【106.67】</v>
      </c>
      <c r="AJ6" s="34">
        <f>IF(AJ7="",NA(),AJ7)</f>
        <v>0</v>
      </c>
      <c r="AK6" s="34">
        <f t="shared" ref="AK6:AS6" si="5">IF(AK7="",NA(),AK7)</f>
        <v>0</v>
      </c>
      <c r="AL6" s="34">
        <f t="shared" si="5"/>
        <v>0</v>
      </c>
      <c r="AM6" s="34">
        <f t="shared" si="5"/>
        <v>0</v>
      </c>
      <c r="AN6" s="34">
        <f t="shared" si="5"/>
        <v>0</v>
      </c>
      <c r="AO6" s="35">
        <f t="shared" si="5"/>
        <v>15.65</v>
      </c>
      <c r="AP6" s="35">
        <f t="shared" si="5"/>
        <v>13.55</v>
      </c>
      <c r="AQ6" s="35">
        <f t="shared" si="5"/>
        <v>9.06</v>
      </c>
      <c r="AR6" s="35">
        <f t="shared" si="5"/>
        <v>7.42</v>
      </c>
      <c r="AS6" s="35">
        <f t="shared" si="5"/>
        <v>4.72</v>
      </c>
      <c r="AT6" s="34" t="str">
        <f>IF(AT7="","",IF(AT7="-","【-】","【"&amp;SUBSTITUTE(TEXT(AT7,"#,##0.00"),"-","△")&amp;"】"))</f>
        <v>【3.64】</v>
      </c>
      <c r="AU6" s="35">
        <f>IF(AU7="",NA(),AU7)</f>
        <v>94.37</v>
      </c>
      <c r="AV6" s="35">
        <f t="shared" ref="AV6:BD6" si="6">IF(AV7="",NA(),AV7)</f>
        <v>108.14</v>
      </c>
      <c r="AW6" s="35">
        <f t="shared" si="6"/>
        <v>110.37</v>
      </c>
      <c r="AX6" s="35">
        <f t="shared" si="6"/>
        <v>103.47</v>
      </c>
      <c r="AY6" s="35">
        <f t="shared" si="6"/>
        <v>118.71</v>
      </c>
      <c r="AZ6" s="35">
        <f t="shared" si="6"/>
        <v>77.94</v>
      </c>
      <c r="BA6" s="35">
        <f t="shared" si="6"/>
        <v>78.45</v>
      </c>
      <c r="BB6" s="35">
        <f t="shared" si="6"/>
        <v>76.31</v>
      </c>
      <c r="BC6" s="35">
        <f t="shared" si="6"/>
        <v>68.180000000000007</v>
      </c>
      <c r="BD6" s="35">
        <f t="shared" si="6"/>
        <v>67.930000000000007</v>
      </c>
      <c r="BE6" s="34" t="str">
        <f>IF(BE7="","",IF(BE7="-","【-】","【"&amp;SUBSTITUTE(TEXT(BE7,"#,##0.00"),"-","△")&amp;"】"))</f>
        <v>【67.52】</v>
      </c>
      <c r="BF6" s="35">
        <f>IF(BF7="",NA(),BF7)</f>
        <v>814.55</v>
      </c>
      <c r="BG6" s="35">
        <f t="shared" ref="BG6:BO6" si="7">IF(BG7="",NA(),BG7)</f>
        <v>1023.59</v>
      </c>
      <c r="BH6" s="35">
        <f t="shared" si="7"/>
        <v>1023.49</v>
      </c>
      <c r="BI6" s="35">
        <f t="shared" si="7"/>
        <v>1104.28</v>
      </c>
      <c r="BJ6" s="35">
        <f t="shared" si="7"/>
        <v>1044.69</v>
      </c>
      <c r="BK6" s="35">
        <f t="shared" si="7"/>
        <v>774.99</v>
      </c>
      <c r="BL6" s="35">
        <f t="shared" si="7"/>
        <v>799.41</v>
      </c>
      <c r="BM6" s="35">
        <f t="shared" si="7"/>
        <v>820.36</v>
      </c>
      <c r="BN6" s="35">
        <f t="shared" si="7"/>
        <v>847.44</v>
      </c>
      <c r="BO6" s="35">
        <f t="shared" si="7"/>
        <v>857.88</v>
      </c>
      <c r="BP6" s="34" t="str">
        <f>IF(BP7="","",IF(BP7="-","【-】","【"&amp;SUBSTITUTE(TEXT(BP7,"#,##0.00"),"-","△")&amp;"】"))</f>
        <v>【705.21】</v>
      </c>
      <c r="BQ6" s="35">
        <f>IF(BQ7="",NA(),BQ7)</f>
        <v>115.55</v>
      </c>
      <c r="BR6" s="35">
        <f t="shared" ref="BR6:BZ6" si="8">IF(BR7="",NA(),BR7)</f>
        <v>100</v>
      </c>
      <c r="BS6" s="35">
        <f t="shared" si="8"/>
        <v>100</v>
      </c>
      <c r="BT6" s="35">
        <f t="shared" si="8"/>
        <v>100</v>
      </c>
      <c r="BU6" s="35">
        <f t="shared" si="8"/>
        <v>100</v>
      </c>
      <c r="BV6" s="35">
        <f t="shared" si="8"/>
        <v>96.57</v>
      </c>
      <c r="BW6" s="35">
        <f t="shared" si="8"/>
        <v>96.54</v>
      </c>
      <c r="BX6" s="35">
        <f t="shared" si="8"/>
        <v>95.4</v>
      </c>
      <c r="BY6" s="35">
        <f t="shared" si="8"/>
        <v>94.69</v>
      </c>
      <c r="BZ6" s="35">
        <f t="shared" si="8"/>
        <v>94.97</v>
      </c>
      <c r="CA6" s="34" t="str">
        <f>IF(CA7="","",IF(CA7="-","【-】","【"&amp;SUBSTITUTE(TEXT(CA7,"#,##0.00"),"-","△")&amp;"】"))</f>
        <v>【98.96】</v>
      </c>
      <c r="CB6" s="35">
        <f>IF(CB7="",NA(),CB7)</f>
        <v>134.59</v>
      </c>
      <c r="CC6" s="35">
        <f t="shared" ref="CC6:CK6" si="9">IF(CC7="",NA(),CC7)</f>
        <v>155.53</v>
      </c>
      <c r="CD6" s="35">
        <f t="shared" si="9"/>
        <v>155.76</v>
      </c>
      <c r="CE6" s="35">
        <f t="shared" si="9"/>
        <v>155.78</v>
      </c>
      <c r="CF6" s="35">
        <f t="shared" si="9"/>
        <v>154.93</v>
      </c>
      <c r="CG6" s="35">
        <f t="shared" si="9"/>
        <v>161.54</v>
      </c>
      <c r="CH6" s="35">
        <f t="shared" si="9"/>
        <v>162.81</v>
      </c>
      <c r="CI6" s="35">
        <f t="shared" si="9"/>
        <v>163.19999999999999</v>
      </c>
      <c r="CJ6" s="35">
        <f t="shared" si="9"/>
        <v>159.78</v>
      </c>
      <c r="CK6" s="35">
        <f t="shared" si="9"/>
        <v>159.49</v>
      </c>
      <c r="CL6" s="34" t="str">
        <f>IF(CL7="","",IF(CL7="-","【-】","【"&amp;SUBSTITUTE(TEXT(CL7,"#,##0.00"),"-","△")&amp;"】"))</f>
        <v>【134.52】</v>
      </c>
      <c r="CM6" s="35">
        <f>IF(CM7="",NA(),CM7)</f>
        <v>61.31</v>
      </c>
      <c r="CN6" s="35">
        <f t="shared" ref="CN6:CV6" si="10">IF(CN7="",NA(),CN7)</f>
        <v>55.73</v>
      </c>
      <c r="CO6" s="35">
        <f t="shared" si="10"/>
        <v>59.54</v>
      </c>
      <c r="CP6" s="35">
        <f t="shared" si="10"/>
        <v>64.23</v>
      </c>
      <c r="CQ6" s="35">
        <f t="shared" si="10"/>
        <v>64.959999999999994</v>
      </c>
      <c r="CR6" s="35">
        <f t="shared" si="10"/>
        <v>64.67</v>
      </c>
      <c r="CS6" s="35">
        <f t="shared" si="10"/>
        <v>64.959999999999994</v>
      </c>
      <c r="CT6" s="35">
        <f t="shared" si="10"/>
        <v>65.040000000000006</v>
      </c>
      <c r="CU6" s="35">
        <f t="shared" si="10"/>
        <v>68.31</v>
      </c>
      <c r="CV6" s="35">
        <f t="shared" si="10"/>
        <v>65.28</v>
      </c>
      <c r="CW6" s="34" t="str">
        <f>IF(CW7="","",IF(CW7="-","【-】","【"&amp;SUBSTITUTE(TEXT(CW7,"#,##0.00"),"-","△")&amp;"】"))</f>
        <v>【59.57】</v>
      </c>
      <c r="CX6" s="35">
        <f>IF(CX7="",NA(),CX7)</f>
        <v>90.21</v>
      </c>
      <c r="CY6" s="35">
        <f t="shared" ref="CY6:DG6" si="11">IF(CY7="",NA(),CY7)</f>
        <v>89.95</v>
      </c>
      <c r="CZ6" s="35">
        <f t="shared" si="11"/>
        <v>90.15</v>
      </c>
      <c r="DA6" s="35">
        <f t="shared" si="11"/>
        <v>91.09</v>
      </c>
      <c r="DB6" s="35">
        <f t="shared" si="11"/>
        <v>91.79</v>
      </c>
      <c r="DC6" s="35">
        <f t="shared" si="11"/>
        <v>91.76</v>
      </c>
      <c r="DD6" s="35">
        <f t="shared" si="11"/>
        <v>92.3</v>
      </c>
      <c r="DE6" s="35">
        <f t="shared" si="11"/>
        <v>92.55</v>
      </c>
      <c r="DF6" s="35">
        <f t="shared" si="11"/>
        <v>92.62</v>
      </c>
      <c r="DG6" s="35">
        <f t="shared" si="11"/>
        <v>92.72</v>
      </c>
      <c r="DH6" s="34" t="str">
        <f>IF(DH7="","",IF(DH7="-","【-】","【"&amp;SUBSTITUTE(TEXT(DH7,"#,##0.00"),"-","△")&amp;"】"))</f>
        <v>【95.57】</v>
      </c>
      <c r="DI6" s="35">
        <f>IF(DI7="",NA(),DI7)</f>
        <v>14.85</v>
      </c>
      <c r="DJ6" s="35">
        <f t="shared" ref="DJ6:DR6" si="12">IF(DJ7="",NA(),DJ7)</f>
        <v>17.07</v>
      </c>
      <c r="DK6" s="35">
        <f t="shared" si="12"/>
        <v>18.61</v>
      </c>
      <c r="DL6" s="35">
        <f t="shared" si="12"/>
        <v>20.48</v>
      </c>
      <c r="DM6" s="35">
        <f t="shared" si="12"/>
        <v>22.74</v>
      </c>
      <c r="DN6" s="35">
        <f t="shared" si="12"/>
        <v>26.63</v>
      </c>
      <c r="DO6" s="35">
        <f t="shared" si="12"/>
        <v>25.61</v>
      </c>
      <c r="DP6" s="35">
        <f t="shared" si="12"/>
        <v>26.13</v>
      </c>
      <c r="DQ6" s="35">
        <f t="shared" si="12"/>
        <v>26.36</v>
      </c>
      <c r="DR6" s="35">
        <f t="shared" si="12"/>
        <v>23.79</v>
      </c>
      <c r="DS6" s="34" t="str">
        <f>IF(DS7="","",IF(DS7="-","【-】","【"&amp;SUBSTITUTE(TEXT(DS7,"#,##0.00"),"-","△")&amp;"】"))</f>
        <v>【36.52】</v>
      </c>
      <c r="DT6" s="35">
        <f>IF(DT7="",NA(),DT7)</f>
        <v>1.9</v>
      </c>
      <c r="DU6" s="35">
        <f t="shared" ref="DU6:EC6" si="13">IF(DU7="",NA(),DU7)</f>
        <v>2.0499999999999998</v>
      </c>
      <c r="DV6" s="35">
        <f t="shared" si="13"/>
        <v>2.17</v>
      </c>
      <c r="DW6" s="35">
        <f t="shared" si="13"/>
        <v>2.21</v>
      </c>
      <c r="DX6" s="35">
        <f t="shared" si="13"/>
        <v>2.4</v>
      </c>
      <c r="DY6" s="35">
        <f t="shared" si="13"/>
        <v>0.95</v>
      </c>
      <c r="DZ6" s="35">
        <f t="shared" si="13"/>
        <v>1.07</v>
      </c>
      <c r="EA6" s="35">
        <f t="shared" si="13"/>
        <v>1.03</v>
      </c>
      <c r="EB6" s="35">
        <f t="shared" si="13"/>
        <v>1.43</v>
      </c>
      <c r="EC6" s="35">
        <f t="shared" si="13"/>
        <v>1.22</v>
      </c>
      <c r="ED6" s="34" t="str">
        <f>IF(ED7="","",IF(ED7="-","【-】","【"&amp;SUBSTITUTE(TEXT(ED7,"#,##0.00"),"-","△")&amp;"】"))</f>
        <v>【5.72】</v>
      </c>
      <c r="EE6" s="35">
        <f>IF(EE7="",NA(),EE7)</f>
        <v>0.05</v>
      </c>
      <c r="EF6" s="34">
        <f t="shared" ref="EF6:EN6" si="14">IF(EF7="",NA(),EF7)</f>
        <v>0</v>
      </c>
      <c r="EG6" s="35">
        <f t="shared" si="14"/>
        <v>0.04</v>
      </c>
      <c r="EH6" s="35">
        <f t="shared" si="14"/>
        <v>0.05</v>
      </c>
      <c r="EI6" s="35">
        <f t="shared" si="14"/>
        <v>0.06</v>
      </c>
      <c r="EJ6" s="35">
        <f t="shared" si="14"/>
        <v>0.17</v>
      </c>
      <c r="EK6" s="35">
        <f t="shared" si="14"/>
        <v>0.13</v>
      </c>
      <c r="EL6" s="35">
        <f t="shared" si="14"/>
        <v>0.1</v>
      </c>
      <c r="EM6" s="35">
        <f t="shared" si="14"/>
        <v>0.09</v>
      </c>
      <c r="EN6" s="35">
        <f t="shared" si="14"/>
        <v>0.09</v>
      </c>
      <c r="EO6" s="34" t="str">
        <f>IF(EO7="","",IF(EO7="-","【-】","【"&amp;SUBSTITUTE(TEXT(EO7,"#,##0.00"),"-","△")&amp;"】"))</f>
        <v>【0.30】</v>
      </c>
    </row>
    <row r="7" spans="1:148" s="36" customFormat="1" x14ac:dyDescent="0.15">
      <c r="A7" s="28"/>
      <c r="B7" s="37">
        <v>2020</v>
      </c>
      <c r="C7" s="37">
        <v>352063</v>
      </c>
      <c r="D7" s="37">
        <v>46</v>
      </c>
      <c r="E7" s="37">
        <v>17</v>
      </c>
      <c r="F7" s="37">
        <v>1</v>
      </c>
      <c r="G7" s="37">
        <v>0</v>
      </c>
      <c r="H7" s="37" t="s">
        <v>96</v>
      </c>
      <c r="I7" s="37" t="s">
        <v>97</v>
      </c>
      <c r="J7" s="37" t="s">
        <v>98</v>
      </c>
      <c r="K7" s="37" t="s">
        <v>99</v>
      </c>
      <c r="L7" s="37" t="s">
        <v>100</v>
      </c>
      <c r="M7" s="37" t="s">
        <v>101</v>
      </c>
      <c r="N7" s="38" t="s">
        <v>102</v>
      </c>
      <c r="O7" s="38">
        <v>51.36</v>
      </c>
      <c r="P7" s="38">
        <v>68.650000000000006</v>
      </c>
      <c r="Q7" s="38">
        <v>66.09</v>
      </c>
      <c r="R7" s="38">
        <v>2750</v>
      </c>
      <c r="S7" s="38">
        <v>115405</v>
      </c>
      <c r="T7" s="38">
        <v>189.37</v>
      </c>
      <c r="U7" s="38">
        <v>609.41999999999996</v>
      </c>
      <c r="V7" s="38">
        <v>78926</v>
      </c>
      <c r="W7" s="38">
        <v>21.02</v>
      </c>
      <c r="X7" s="38">
        <v>3754.8</v>
      </c>
      <c r="Y7" s="38">
        <v>106.43</v>
      </c>
      <c r="Z7" s="38">
        <v>105.69</v>
      </c>
      <c r="AA7" s="38">
        <v>105.28</v>
      </c>
      <c r="AB7" s="38">
        <v>107.16</v>
      </c>
      <c r="AC7" s="38">
        <v>106.54</v>
      </c>
      <c r="AD7" s="38">
        <v>109.27</v>
      </c>
      <c r="AE7" s="38">
        <v>108.03</v>
      </c>
      <c r="AF7" s="38">
        <v>106.9</v>
      </c>
      <c r="AG7" s="38">
        <v>106.99</v>
      </c>
      <c r="AH7" s="38">
        <v>107.85</v>
      </c>
      <c r="AI7" s="38">
        <v>106.67</v>
      </c>
      <c r="AJ7" s="38">
        <v>0</v>
      </c>
      <c r="AK7" s="38">
        <v>0</v>
      </c>
      <c r="AL7" s="38">
        <v>0</v>
      </c>
      <c r="AM7" s="38">
        <v>0</v>
      </c>
      <c r="AN7" s="38">
        <v>0</v>
      </c>
      <c r="AO7" s="38">
        <v>15.65</v>
      </c>
      <c r="AP7" s="38">
        <v>13.55</v>
      </c>
      <c r="AQ7" s="38">
        <v>9.06</v>
      </c>
      <c r="AR7" s="38">
        <v>7.42</v>
      </c>
      <c r="AS7" s="38">
        <v>4.72</v>
      </c>
      <c r="AT7" s="38">
        <v>3.64</v>
      </c>
      <c r="AU7" s="38">
        <v>94.37</v>
      </c>
      <c r="AV7" s="38">
        <v>108.14</v>
      </c>
      <c r="AW7" s="38">
        <v>110.37</v>
      </c>
      <c r="AX7" s="38">
        <v>103.47</v>
      </c>
      <c r="AY7" s="38">
        <v>118.71</v>
      </c>
      <c r="AZ7" s="38">
        <v>77.94</v>
      </c>
      <c r="BA7" s="38">
        <v>78.45</v>
      </c>
      <c r="BB7" s="38">
        <v>76.31</v>
      </c>
      <c r="BC7" s="38">
        <v>68.180000000000007</v>
      </c>
      <c r="BD7" s="38">
        <v>67.930000000000007</v>
      </c>
      <c r="BE7" s="38">
        <v>67.52</v>
      </c>
      <c r="BF7" s="38">
        <v>814.55</v>
      </c>
      <c r="BG7" s="38">
        <v>1023.59</v>
      </c>
      <c r="BH7" s="38">
        <v>1023.49</v>
      </c>
      <c r="BI7" s="38">
        <v>1104.28</v>
      </c>
      <c r="BJ7" s="38">
        <v>1044.69</v>
      </c>
      <c r="BK7" s="38">
        <v>774.99</v>
      </c>
      <c r="BL7" s="38">
        <v>799.41</v>
      </c>
      <c r="BM7" s="38">
        <v>820.36</v>
      </c>
      <c r="BN7" s="38">
        <v>847.44</v>
      </c>
      <c r="BO7" s="38">
        <v>857.88</v>
      </c>
      <c r="BP7" s="38">
        <v>705.21</v>
      </c>
      <c r="BQ7" s="38">
        <v>115.55</v>
      </c>
      <c r="BR7" s="38">
        <v>100</v>
      </c>
      <c r="BS7" s="38">
        <v>100</v>
      </c>
      <c r="BT7" s="38">
        <v>100</v>
      </c>
      <c r="BU7" s="38">
        <v>100</v>
      </c>
      <c r="BV7" s="38">
        <v>96.57</v>
      </c>
      <c r="BW7" s="38">
        <v>96.54</v>
      </c>
      <c r="BX7" s="38">
        <v>95.4</v>
      </c>
      <c r="BY7" s="38">
        <v>94.69</v>
      </c>
      <c r="BZ7" s="38">
        <v>94.97</v>
      </c>
      <c r="CA7" s="38">
        <v>98.96</v>
      </c>
      <c r="CB7" s="38">
        <v>134.59</v>
      </c>
      <c r="CC7" s="38">
        <v>155.53</v>
      </c>
      <c r="CD7" s="38">
        <v>155.76</v>
      </c>
      <c r="CE7" s="38">
        <v>155.78</v>
      </c>
      <c r="CF7" s="38">
        <v>154.93</v>
      </c>
      <c r="CG7" s="38">
        <v>161.54</v>
      </c>
      <c r="CH7" s="38">
        <v>162.81</v>
      </c>
      <c r="CI7" s="38">
        <v>163.19999999999999</v>
      </c>
      <c r="CJ7" s="38">
        <v>159.78</v>
      </c>
      <c r="CK7" s="38">
        <v>159.49</v>
      </c>
      <c r="CL7" s="38">
        <v>134.52000000000001</v>
      </c>
      <c r="CM7" s="38">
        <v>61.31</v>
      </c>
      <c r="CN7" s="38">
        <v>55.73</v>
      </c>
      <c r="CO7" s="38">
        <v>59.54</v>
      </c>
      <c r="CP7" s="38">
        <v>64.23</v>
      </c>
      <c r="CQ7" s="38">
        <v>64.959999999999994</v>
      </c>
      <c r="CR7" s="38">
        <v>64.67</v>
      </c>
      <c r="CS7" s="38">
        <v>64.959999999999994</v>
      </c>
      <c r="CT7" s="38">
        <v>65.040000000000006</v>
      </c>
      <c r="CU7" s="38">
        <v>68.31</v>
      </c>
      <c r="CV7" s="38">
        <v>65.28</v>
      </c>
      <c r="CW7" s="38">
        <v>59.57</v>
      </c>
      <c r="CX7" s="38">
        <v>90.21</v>
      </c>
      <c r="CY7" s="38">
        <v>89.95</v>
      </c>
      <c r="CZ7" s="38">
        <v>90.15</v>
      </c>
      <c r="DA7" s="38">
        <v>91.09</v>
      </c>
      <c r="DB7" s="38">
        <v>91.79</v>
      </c>
      <c r="DC7" s="38">
        <v>91.76</v>
      </c>
      <c r="DD7" s="38">
        <v>92.3</v>
      </c>
      <c r="DE7" s="38">
        <v>92.55</v>
      </c>
      <c r="DF7" s="38">
        <v>92.62</v>
      </c>
      <c r="DG7" s="38">
        <v>92.72</v>
      </c>
      <c r="DH7" s="38">
        <v>95.57</v>
      </c>
      <c r="DI7" s="38">
        <v>14.85</v>
      </c>
      <c r="DJ7" s="38">
        <v>17.07</v>
      </c>
      <c r="DK7" s="38">
        <v>18.61</v>
      </c>
      <c r="DL7" s="38">
        <v>20.48</v>
      </c>
      <c r="DM7" s="38">
        <v>22.74</v>
      </c>
      <c r="DN7" s="38">
        <v>26.63</v>
      </c>
      <c r="DO7" s="38">
        <v>25.61</v>
      </c>
      <c r="DP7" s="38">
        <v>26.13</v>
      </c>
      <c r="DQ7" s="38">
        <v>26.36</v>
      </c>
      <c r="DR7" s="38">
        <v>23.79</v>
      </c>
      <c r="DS7" s="38">
        <v>36.520000000000003</v>
      </c>
      <c r="DT7" s="38">
        <v>1.9</v>
      </c>
      <c r="DU7" s="38">
        <v>2.0499999999999998</v>
      </c>
      <c r="DV7" s="38">
        <v>2.17</v>
      </c>
      <c r="DW7" s="38">
        <v>2.21</v>
      </c>
      <c r="DX7" s="38">
        <v>2.4</v>
      </c>
      <c r="DY7" s="38">
        <v>0.95</v>
      </c>
      <c r="DZ7" s="38">
        <v>1.07</v>
      </c>
      <c r="EA7" s="38">
        <v>1.03</v>
      </c>
      <c r="EB7" s="38">
        <v>1.43</v>
      </c>
      <c r="EC7" s="38">
        <v>1.22</v>
      </c>
      <c r="ED7" s="38">
        <v>5.72</v>
      </c>
      <c r="EE7" s="38">
        <v>0.05</v>
      </c>
      <c r="EF7" s="38">
        <v>0</v>
      </c>
      <c r="EG7" s="38">
        <v>0.04</v>
      </c>
      <c r="EH7" s="38">
        <v>0.05</v>
      </c>
      <c r="EI7" s="38">
        <v>0.06</v>
      </c>
      <c r="EJ7" s="38">
        <v>0.17</v>
      </c>
      <c r="EK7" s="38">
        <v>0.13</v>
      </c>
      <c r="EL7" s="38">
        <v>0.1</v>
      </c>
      <c r="EM7" s="38">
        <v>0.09</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2022-02-02T05:08:49Z</cp:lastPrinted>
  <dcterms:created xsi:type="dcterms:W3CDTF">2021-12-03T07:17:38Z</dcterms:created>
  <dcterms:modified xsi:type="dcterms:W3CDTF">2022-02-02T05:10:44Z</dcterms:modified>
  <cp:category/>
</cp:coreProperties>
</file>