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wkfsv01\USERS\Redirect\2212\デスクトップ\20230112Fw：Fw：Fw：公営企業に係\02 様式等（２／２）\02 様式【病院・交通・休宿・駐車場】\10 【法非適】駐車場整備事業\"/>
    </mc:Choice>
  </mc:AlternateContent>
  <workbookProtection workbookAlgorithmName="SHA-512" workbookHashValue="7Ly9XVWMVeSgrbegIYI3YORY0uMXs01tdwN5R46O5/7i0OcJzoZfal9qw4bT502PZKGF/vbjfXhSLLn4hMhvbg==" workbookSaltValue="3ndTiOZDV3OqsF3MjwQo3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GQ30" i="4"/>
  <c r="IE76" i="4"/>
  <c r="BZ51" i="4"/>
  <c r="BZ30" i="4"/>
  <c r="HA76" i="4"/>
  <c r="AN51" i="4"/>
  <c r="FE30" i="4"/>
  <c r="AN30" i="4"/>
  <c r="KP76" i="4"/>
  <c r="JV30" i="4"/>
  <c r="AG76" i="4"/>
  <c r="JV51" i="4"/>
  <c r="FE51" i="4"/>
  <c r="BG30" i="4"/>
  <c r="LE76" i="4"/>
  <c r="BG51" i="4"/>
  <c r="FX30" i="4"/>
  <c r="AV76" i="4"/>
  <c r="KO51" i="4"/>
  <c r="FX51" i="4"/>
  <c r="KO30" i="4"/>
  <c r="HP76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<sst xmlns="http://schemas.openxmlformats.org/spreadsheetml/2006/main" count="320" uniqueCount="138">
  <si>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</si>
  <si>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</si>
  <si>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</si>
  <si>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</si>
  <si>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</si>
  <si>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</si>
  <si>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</si>
  <si>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</si>
  <si>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</si>
  <si>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</si>
  <si>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</si>
  <si>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</si>
  <si>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</si>
  <si>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</si>
  <si>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</si>
  <si>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</si>
  <si>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</si>
  <si>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</si>
  <si>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</si>
  <si>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</si>
  <si>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</si>
  <si>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</si>
  <si>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</si>
  <si>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</si>
  <si>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</si>
  <si>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</si>
  <si>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</si>
  <si>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</si>
  <si>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</si>
  <si>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</si>
  <si>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</si>
  <si>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</si>
  <si>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</si>
  <si>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</si>
  <si>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</si>
  <si>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</si>
  <si>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</si>
  <si>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</si>
  <si>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</si>
  <si>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</si>
  <si>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</si>
  <si>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</si>
  <si>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</si>
  <si>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</si>
  <si>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</si>
  <si>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</si>
  <si>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</si>
  <si>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</si>
  <si>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</si>
  <si>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</si>
  <si>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</si>
  <si>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</si>
  <si>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</si>
  <si>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</si>
  <si>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</si>
  <si>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</si>
  <si>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</si>
  <si>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</si>
  <si>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</si>
  <si>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</si>
  <si>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</si>
  <si>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</si>
  <si>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</si>
  <si>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</si>
  <si>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</si>
  <si>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</si>
  <si>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</si>
  <si>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</si>
  <si>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</si>
  <si>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</si>
  <si>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</si>
  <si>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</si>
  <si>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</si>
  <si>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</si>
  <si>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</si>
  <si>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</si>
  <si>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</si>
  <si>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</si>
  <si>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</si>
  <si>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</si>
  <si>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</si>
  <si>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</si>
  <si>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</si>
  <si>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</si>
  <si>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</si>
  <si>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</si>
  <si>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</si>
  <si>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</si>
  <si>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</si>
  <si>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</si>
  <si>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</si>
  <si>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</si>
  <si>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</si>
  <si>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</si>
  <si>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</si>
  <si>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</si>
  <si>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</si>
  <si>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</si>
  <si>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</si>
  <si>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</si>
  <si>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</si>
  <si>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</si>
  <si>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</si>
  <si>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</si>
  <si>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</si>
  <si>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</si>
  <si>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</si>
  <si>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</si>
  <si>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</si>
  <si>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</si>
  <si>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</si>
  <si>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</si>
  <si>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</si>
  <si>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</si>
  <si>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</si>
  <si>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</si>
  <si>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岩国市</t>
  </si>
  <si>
    <t>岩国駅西口第２送迎用駐車場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</si>
  <si>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</si>
  <si>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</si>
  <si>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</si>
  <si>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</si>
  <si>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</si>
  <si>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</si>
  <si>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</si>
  <si>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</si>
  <si>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</si>
  <si>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</si>
  <si>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</si>
  <si>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</si>
  <si>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</si>
  <si>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</si>
  <si>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</si>
  <si>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</si>
  <si>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新しい施設のため、今のところ問題はない。</t>
    <phoneticPr fontId="5"/>
  </si>
  <si>
    <t>　稼働率は、全国平均及び類似施設平均を上回っている。
　コロナが収束し、岩国駅周辺の人流が回復すると、さらに数値が向上するものと考えている。</t>
    <phoneticPr fontId="5"/>
  </si>
  <si>
    <t>　新しい施設のため、今のところ資産としての問題はない。
　収益も問題なく、コロナ収束後の稼働率の推移を注視していく。</t>
    <phoneticPr fontId="5"/>
  </si>
  <si>
    <t>　収益的収支比率、売上高ＧＯＰ比率ともに全国平均及び類似施設平均を上回っており、高い収益性を示す。
　一方、ＥＢＩＴＤＡが全国平均及び類似施設平均を下回っているが、施設の規模が小さいことが主な要因と考えられる。</t>
    <rPh sb="99" eb="100">
      <t>カンガ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</si>
</sst>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290</c:v>
                </c:pt>
                <c:pt idx="4">
                  <c:v>1166.7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C-4D2B-8881-0CDE04E33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C-4D2B-8881-0CDE04E33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E-4F88-8B02-4768DAF81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FE-4F88-8B02-4768DAF81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8F3-4220-A78C-3D5A57CC8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3-4220-A78C-3D5A57CC8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F18-4A9F-B10E-8427BC0FE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18-4A9F-B10E-8427BC0FE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0-4415-A40D-8A56356E0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60-4415-A40D-8A56356E0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3-4455-BBAC-5B1966849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3-4455-BBAC-5B1966849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363.6</c:v>
                </c:pt>
                <c:pt idx="4">
                  <c:v>481.8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7-46F6-B6C3-6514CD588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7-46F6-B6C3-6514CD588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65.5</c:v>
                </c:pt>
                <c:pt idx="4">
                  <c:v>91.4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0-4634-9B4A-87C99C80C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A0-4634-9B4A-87C99C80C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19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C-4DB2-BED8-C47325675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4C-4DB2-BED8-C47325675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S1" zoomScaleNormal="100" zoomScaleSheetLayoutView="70" workbookViewId="0">
      <selection activeCell="ND31" sqref="ND31:NR3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山口県岩国市　岩国駅西口第２送迎用駐車場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駅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341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124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1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11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300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 t="str">
        <f>データ!Y7</f>
        <v>-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 t="str">
        <f>データ!Z7</f>
        <v>-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 t="str">
        <f>データ!AA7</f>
        <v>-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290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1166.7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 t="str">
        <f>データ!AJ7</f>
        <v>-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 t="str">
        <f>データ!AK7</f>
        <v>-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 t="str">
        <f>データ!AL7</f>
        <v>-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 t="str">
        <f>データ!DK7</f>
        <v>-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 t="str">
        <f>データ!DL7</f>
        <v>-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 t="str">
        <f>データ!DM7</f>
        <v>-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363.6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481.8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 t="str">
        <f>データ!AD7</f>
        <v>-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 t="str">
        <f>データ!AE7</f>
        <v>-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 t="str">
        <f>データ!AF7</f>
        <v>-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383.4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338.4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 t="str">
        <f>データ!AO7</f>
        <v>-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 t="str">
        <f>データ!AP7</f>
        <v>-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 t="str">
        <f>データ!AQ7</f>
        <v>-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10.199999999999999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5.0999999999999996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 t="str">
        <f>データ!DP7</f>
        <v>-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 t="str">
        <f>データ!DQ7</f>
        <v>-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 t="str">
        <f>データ!DR7</f>
        <v>-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224.4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251.9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 t="str">
        <f>データ!AU7</f>
        <v>-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 t="str">
        <f>データ!AV7</f>
        <v>-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 t="str">
        <f>データ!AW7</f>
        <v>-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 t="str">
        <f>データ!BF7</f>
        <v>-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 t="str">
        <f>データ!BG7</f>
        <v>-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 t="str">
        <f>データ!BH7</f>
        <v>-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65.5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91.4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 t="str">
        <f>データ!BQ7</f>
        <v>-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 t="str">
        <f>データ!BR7</f>
        <v>-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 t="str">
        <f>データ!BS7</f>
        <v>-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19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32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 t="str">
        <f>データ!AZ7</f>
        <v>-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 t="str">
        <f>データ!BA7</f>
        <v>-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 t="str">
        <f>データ!BB7</f>
        <v>-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407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 t="str">
        <f>データ!BK7</f>
        <v>-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 t="str">
        <f>データ!BL7</f>
        <v>-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 t="str">
        <f>データ!BM7</f>
        <v>-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-122.5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8.5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 t="str">
        <f>データ!BV7</f>
        <v>-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 t="str">
        <f>データ!BW7</f>
        <v>-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 t="str">
        <f>データ!BX7</f>
        <v>-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2576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4153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 t="str">
        <f>データ!CZ7</f>
        <v>-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 t="str">
        <f>データ!DA7</f>
        <v>-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 t="str">
        <f>データ!DB7</f>
        <v>-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 t="str">
        <f>データ!DE7</f>
        <v>-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 t="str">
        <f>データ!DF7</f>
        <v>-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 t="str">
        <f>データ!DG7</f>
        <v>-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70.3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70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89SL2OyUhybqJMfmMg9uhDrUY/F5aulFnfe08aEFNm/IkZduOgVY131TxylJ5jd78nN4el1wrEux5W8Dic1RdA==" saltValue="1N3dyzN41x10dzMGxg6c6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100</v>
      </c>
      <c r="AM5" s="47" t="s">
        <v>91</v>
      </c>
      <c r="AN5" s="47" t="s">
        <v>101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102</v>
      </c>
      <c r="AW5" s="47" t="s">
        <v>103</v>
      </c>
      <c r="AX5" s="47" t="s">
        <v>104</v>
      </c>
      <c r="AY5" s="47" t="s">
        <v>105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106</v>
      </c>
      <c r="BG5" s="47" t="s">
        <v>89</v>
      </c>
      <c r="BH5" s="47" t="s">
        <v>90</v>
      </c>
      <c r="BI5" s="47" t="s">
        <v>104</v>
      </c>
      <c r="BJ5" s="47" t="s">
        <v>105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107</v>
      </c>
      <c r="BS5" s="47" t="s">
        <v>103</v>
      </c>
      <c r="BT5" s="47" t="s">
        <v>91</v>
      </c>
      <c r="BU5" s="47" t="s">
        <v>101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90</v>
      </c>
      <c r="CE5" s="47" t="s">
        <v>91</v>
      </c>
      <c r="CF5" s="47" t="s">
        <v>105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108</v>
      </c>
      <c r="CP5" s="47" t="s">
        <v>107</v>
      </c>
      <c r="CQ5" s="47" t="s">
        <v>103</v>
      </c>
      <c r="CR5" s="47" t="s">
        <v>91</v>
      </c>
      <c r="CS5" s="47" t="s">
        <v>105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102</v>
      </c>
      <c r="DB5" s="47" t="s">
        <v>109</v>
      </c>
      <c r="DC5" s="47" t="s">
        <v>91</v>
      </c>
      <c r="DD5" s="47" t="s">
        <v>101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89</v>
      </c>
      <c r="DM5" s="47" t="s">
        <v>103</v>
      </c>
      <c r="DN5" s="47" t="s">
        <v>91</v>
      </c>
      <c r="DO5" s="47" t="s">
        <v>105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110</v>
      </c>
      <c r="B6" s="48">
        <f>B8</f>
        <v>2021</v>
      </c>
      <c r="C6" s="48">
        <f t="shared" ref="C6:X6" si="1">C8</f>
        <v>352080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7</v>
      </c>
      <c r="H6" s="48" t="str">
        <f>SUBSTITUTE(H8,"　","")</f>
        <v>山口県岩国市</v>
      </c>
      <c r="I6" s="48" t="str">
        <f t="shared" si="1"/>
        <v>岩国駅西口第２送迎用駐車場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1</v>
      </c>
      <c r="S6" s="50" t="str">
        <f t="shared" si="1"/>
        <v>駅</v>
      </c>
      <c r="T6" s="50" t="str">
        <f t="shared" si="1"/>
        <v>無</v>
      </c>
      <c r="U6" s="51">
        <f t="shared" si="1"/>
        <v>341</v>
      </c>
      <c r="V6" s="51">
        <f t="shared" si="1"/>
        <v>11</v>
      </c>
      <c r="W6" s="51">
        <f t="shared" si="1"/>
        <v>300</v>
      </c>
      <c r="X6" s="50" t="str">
        <f t="shared" si="1"/>
        <v>利用料金制</v>
      </c>
      <c r="Y6" s="52" t="e">
        <f>IF(Y8="-",NA(),Y8)</f>
        <v>#N/A</v>
      </c>
      <c r="Z6" s="52" t="e">
        <f t="shared" ref="Z6:AH6" si="2">IF(Z8="-",NA(),Z8)</f>
        <v>#N/A</v>
      </c>
      <c r="AA6" s="52" t="e">
        <f t="shared" si="2"/>
        <v>#N/A</v>
      </c>
      <c r="AB6" s="52">
        <f t="shared" si="2"/>
        <v>290</v>
      </c>
      <c r="AC6" s="52">
        <f t="shared" si="2"/>
        <v>1166.7</v>
      </c>
      <c r="AD6" s="52" t="e">
        <f t="shared" si="2"/>
        <v>#N/A</v>
      </c>
      <c r="AE6" s="52" t="e">
        <f t="shared" si="2"/>
        <v>#N/A</v>
      </c>
      <c r="AF6" s="52" t="e">
        <f t="shared" si="2"/>
        <v>#N/A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 t="e">
        <f>IF(AJ8="-",NA(),AJ8)</f>
        <v>#N/A</v>
      </c>
      <c r="AK6" s="52" t="e">
        <f t="shared" ref="AK6:AS6" si="3">IF(AK8="-",NA(),AK8)</f>
        <v>#N/A</v>
      </c>
      <c r="AL6" s="52" t="e">
        <f t="shared" si="3"/>
        <v>#N/A</v>
      </c>
      <c r="AM6" s="52">
        <f t="shared" si="3"/>
        <v>0</v>
      </c>
      <c r="AN6" s="52">
        <f t="shared" si="3"/>
        <v>0</v>
      </c>
      <c r="AO6" s="52" t="e">
        <f t="shared" si="3"/>
        <v>#N/A</v>
      </c>
      <c r="AP6" s="52" t="e">
        <f t="shared" si="3"/>
        <v>#N/A</v>
      </c>
      <c r="AQ6" s="52" t="e">
        <f t="shared" si="3"/>
        <v>#N/A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 t="e">
        <f t="shared" ref="AV6:BD6" si="4">IF(AV8="-",NA(),AV8)</f>
        <v>#N/A</v>
      </c>
      <c r="AW6" s="53" t="e">
        <f t="shared" si="4"/>
        <v>#N/A</v>
      </c>
      <c r="AX6" s="53">
        <f t="shared" si="4"/>
        <v>0</v>
      </c>
      <c r="AY6" s="53">
        <f t="shared" si="4"/>
        <v>0</v>
      </c>
      <c r="AZ6" s="53" t="e">
        <f t="shared" si="4"/>
        <v>#N/A</v>
      </c>
      <c r="BA6" s="53" t="e">
        <f t="shared" si="4"/>
        <v>#N/A</v>
      </c>
      <c r="BB6" s="53" t="e">
        <f t="shared" si="4"/>
        <v>#N/A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 t="e">
        <f>IF(BF8="-",NA(),BF8)</f>
        <v>#N/A</v>
      </c>
      <c r="BG6" s="52" t="e">
        <f t="shared" ref="BG6:BO6" si="5">IF(BG8="-",NA(),BG8)</f>
        <v>#N/A</v>
      </c>
      <c r="BH6" s="52" t="e">
        <f t="shared" si="5"/>
        <v>#N/A</v>
      </c>
      <c r="BI6" s="52">
        <f t="shared" si="5"/>
        <v>65.5</v>
      </c>
      <c r="BJ6" s="52">
        <f t="shared" si="5"/>
        <v>91.4</v>
      </c>
      <c r="BK6" s="52" t="e">
        <f t="shared" si="5"/>
        <v>#N/A</v>
      </c>
      <c r="BL6" s="52" t="e">
        <f t="shared" si="5"/>
        <v>#N/A</v>
      </c>
      <c r="BM6" s="52" t="e">
        <f t="shared" si="5"/>
        <v>#N/A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 t="e">
        <f>IF(BQ8="-",NA(),BQ8)</f>
        <v>#N/A</v>
      </c>
      <c r="BR6" s="53" t="e">
        <f t="shared" ref="BR6:BZ6" si="6">IF(BR8="-",NA(),BR8)</f>
        <v>#N/A</v>
      </c>
      <c r="BS6" s="53" t="e">
        <f t="shared" si="6"/>
        <v>#N/A</v>
      </c>
      <c r="BT6" s="53">
        <f t="shared" si="6"/>
        <v>19</v>
      </c>
      <c r="BU6" s="53">
        <f t="shared" si="6"/>
        <v>32</v>
      </c>
      <c r="BV6" s="53" t="e">
        <f t="shared" si="6"/>
        <v>#N/A</v>
      </c>
      <c r="BW6" s="53" t="e">
        <f t="shared" si="6"/>
        <v>#N/A</v>
      </c>
      <c r="BX6" s="53" t="e">
        <f t="shared" si="6"/>
        <v>#N/A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112</v>
      </c>
      <c r="CZ6" s="52" t="e">
        <f>IF(CZ8="-",NA(),CZ8)</f>
        <v>#N/A</v>
      </c>
      <c r="DA6" s="52" t="e">
        <f t="shared" ref="DA6:DI6" si="8">IF(DA8="-",NA(),DA8)</f>
        <v>#N/A</v>
      </c>
      <c r="DB6" s="52" t="e">
        <f t="shared" si="8"/>
        <v>#N/A</v>
      </c>
      <c r="DC6" s="52">
        <f t="shared" si="8"/>
        <v>0</v>
      </c>
      <c r="DD6" s="52">
        <f t="shared" si="8"/>
        <v>0</v>
      </c>
      <c r="DE6" s="52" t="e">
        <f t="shared" si="8"/>
        <v>#N/A</v>
      </c>
      <c r="DF6" s="52" t="e">
        <f t="shared" si="8"/>
        <v>#N/A</v>
      </c>
      <c r="DG6" s="52" t="e">
        <f t="shared" si="8"/>
        <v>#N/A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 t="e">
        <f>IF(DK8="-",NA(),DK8)</f>
        <v>#N/A</v>
      </c>
      <c r="DL6" s="52" t="e">
        <f t="shared" ref="DL6:DT6" si="9">IF(DL8="-",NA(),DL8)</f>
        <v>#N/A</v>
      </c>
      <c r="DM6" s="52" t="e">
        <f t="shared" si="9"/>
        <v>#N/A</v>
      </c>
      <c r="DN6" s="52">
        <f t="shared" si="9"/>
        <v>363.6</v>
      </c>
      <c r="DO6" s="52">
        <f t="shared" si="9"/>
        <v>481.8</v>
      </c>
      <c r="DP6" s="52" t="e">
        <f t="shared" si="9"/>
        <v>#N/A</v>
      </c>
      <c r="DQ6" s="52" t="e">
        <f t="shared" si="9"/>
        <v>#N/A</v>
      </c>
      <c r="DR6" s="52" t="e">
        <f t="shared" si="9"/>
        <v>#N/A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113</v>
      </c>
      <c r="B7" s="48">
        <f t="shared" ref="B7:X7" si="10">B8</f>
        <v>2021</v>
      </c>
      <c r="C7" s="48">
        <f t="shared" si="10"/>
        <v>352080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7</v>
      </c>
      <c r="H7" s="48" t="str">
        <f t="shared" si="10"/>
        <v>山口県　岩国市</v>
      </c>
      <c r="I7" s="48" t="str">
        <f t="shared" si="10"/>
        <v>岩国駅西口第２送迎用駐車場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1</v>
      </c>
      <c r="S7" s="50" t="str">
        <f t="shared" si="10"/>
        <v>駅</v>
      </c>
      <c r="T7" s="50" t="str">
        <f t="shared" si="10"/>
        <v>無</v>
      </c>
      <c r="U7" s="51">
        <f t="shared" si="10"/>
        <v>341</v>
      </c>
      <c r="V7" s="51">
        <f t="shared" si="10"/>
        <v>11</v>
      </c>
      <c r="W7" s="51">
        <f t="shared" si="10"/>
        <v>300</v>
      </c>
      <c r="X7" s="50" t="str">
        <f t="shared" si="10"/>
        <v>利用料金制</v>
      </c>
      <c r="Y7" s="52" t="str">
        <f>Y8</f>
        <v>-</v>
      </c>
      <c r="Z7" s="52" t="str">
        <f t="shared" ref="Z7:AH7" si="11">Z8</f>
        <v>-</v>
      </c>
      <c r="AA7" s="52" t="str">
        <f t="shared" si="11"/>
        <v>-</v>
      </c>
      <c r="AB7" s="52">
        <f t="shared" si="11"/>
        <v>290</v>
      </c>
      <c r="AC7" s="52">
        <f t="shared" si="11"/>
        <v>1166.7</v>
      </c>
      <c r="AD7" s="52" t="str">
        <f t="shared" si="11"/>
        <v>-</v>
      </c>
      <c r="AE7" s="52" t="str">
        <f t="shared" si="11"/>
        <v>-</v>
      </c>
      <c r="AF7" s="52" t="str">
        <f t="shared" si="11"/>
        <v>-</v>
      </c>
      <c r="AG7" s="52">
        <f t="shared" si="11"/>
        <v>383.4</v>
      </c>
      <c r="AH7" s="52">
        <f t="shared" si="11"/>
        <v>338.4</v>
      </c>
      <c r="AI7" s="49"/>
      <c r="AJ7" s="52" t="str">
        <f>AJ8</f>
        <v>-</v>
      </c>
      <c r="AK7" s="52" t="str">
        <f t="shared" ref="AK7:AS7" si="12">AK8</f>
        <v>-</v>
      </c>
      <c r="AL7" s="52" t="str">
        <f t="shared" si="12"/>
        <v>-</v>
      </c>
      <c r="AM7" s="52">
        <f t="shared" si="12"/>
        <v>0</v>
      </c>
      <c r="AN7" s="52">
        <f t="shared" si="12"/>
        <v>0</v>
      </c>
      <c r="AO7" s="52" t="str">
        <f t="shared" si="12"/>
        <v>-</v>
      </c>
      <c r="AP7" s="52" t="str">
        <f t="shared" si="12"/>
        <v>-</v>
      </c>
      <c r="AQ7" s="52" t="str">
        <f t="shared" si="12"/>
        <v>-</v>
      </c>
      <c r="AR7" s="52">
        <f t="shared" si="12"/>
        <v>10.199999999999999</v>
      </c>
      <c r="AS7" s="52">
        <f t="shared" si="12"/>
        <v>5.0999999999999996</v>
      </c>
      <c r="AT7" s="49"/>
      <c r="AU7" s="53" t="str">
        <f>AU8</f>
        <v>-</v>
      </c>
      <c r="AV7" s="53" t="str">
        <f t="shared" ref="AV7:BD7" si="13">AV8</f>
        <v>-</v>
      </c>
      <c r="AW7" s="53" t="str">
        <f t="shared" si="13"/>
        <v>-</v>
      </c>
      <c r="AX7" s="53">
        <f t="shared" si="13"/>
        <v>0</v>
      </c>
      <c r="AY7" s="53">
        <f t="shared" si="13"/>
        <v>0</v>
      </c>
      <c r="AZ7" s="53" t="str">
        <f t="shared" si="13"/>
        <v>-</v>
      </c>
      <c r="BA7" s="53" t="str">
        <f t="shared" si="13"/>
        <v>-</v>
      </c>
      <c r="BB7" s="53" t="str">
        <f t="shared" si="13"/>
        <v>-</v>
      </c>
      <c r="BC7" s="53">
        <f t="shared" si="13"/>
        <v>407</v>
      </c>
      <c r="BD7" s="53">
        <f t="shared" si="13"/>
        <v>166</v>
      </c>
      <c r="BE7" s="51"/>
      <c r="BF7" s="52" t="str">
        <f>BF8</f>
        <v>-</v>
      </c>
      <c r="BG7" s="52" t="str">
        <f t="shared" ref="BG7:BO7" si="14">BG8</f>
        <v>-</v>
      </c>
      <c r="BH7" s="52" t="str">
        <f t="shared" si="14"/>
        <v>-</v>
      </c>
      <c r="BI7" s="52">
        <f t="shared" si="14"/>
        <v>65.5</v>
      </c>
      <c r="BJ7" s="52">
        <f t="shared" si="14"/>
        <v>91.4</v>
      </c>
      <c r="BK7" s="52" t="str">
        <f t="shared" si="14"/>
        <v>-</v>
      </c>
      <c r="BL7" s="52" t="str">
        <f t="shared" si="14"/>
        <v>-</v>
      </c>
      <c r="BM7" s="52" t="str">
        <f t="shared" si="14"/>
        <v>-</v>
      </c>
      <c r="BN7" s="52">
        <f t="shared" si="14"/>
        <v>-122.5</v>
      </c>
      <c r="BO7" s="52">
        <f t="shared" si="14"/>
        <v>8.5</v>
      </c>
      <c r="BP7" s="49"/>
      <c r="BQ7" s="53" t="str">
        <f>BQ8</f>
        <v>-</v>
      </c>
      <c r="BR7" s="53" t="str">
        <f t="shared" ref="BR7:BZ7" si="15">BR8</f>
        <v>-</v>
      </c>
      <c r="BS7" s="53" t="str">
        <f t="shared" si="15"/>
        <v>-</v>
      </c>
      <c r="BT7" s="53">
        <f t="shared" si="15"/>
        <v>19</v>
      </c>
      <c r="BU7" s="53">
        <f t="shared" si="15"/>
        <v>32</v>
      </c>
      <c r="BV7" s="53" t="str">
        <f t="shared" si="15"/>
        <v>-</v>
      </c>
      <c r="BW7" s="53" t="str">
        <f t="shared" si="15"/>
        <v>-</v>
      </c>
      <c r="BX7" s="53" t="str">
        <f t="shared" si="15"/>
        <v>-</v>
      </c>
      <c r="BY7" s="53">
        <f t="shared" si="15"/>
        <v>2576</v>
      </c>
      <c r="BZ7" s="53">
        <f t="shared" si="15"/>
        <v>4153</v>
      </c>
      <c r="CA7" s="51"/>
      <c r="CB7" s="52" t="s">
        <v>114</v>
      </c>
      <c r="CC7" s="52" t="s">
        <v>114</v>
      </c>
      <c r="CD7" s="52" t="s">
        <v>114</v>
      </c>
      <c r="CE7" s="52" t="s">
        <v>114</v>
      </c>
      <c r="CF7" s="52" t="s">
        <v>114</v>
      </c>
      <c r="CG7" s="52" t="s">
        <v>114</v>
      </c>
      <c r="CH7" s="52" t="s">
        <v>114</v>
      </c>
      <c r="CI7" s="52" t="s">
        <v>114</v>
      </c>
      <c r="CJ7" s="52" t="s">
        <v>114</v>
      </c>
      <c r="CK7" s="52" t="s">
        <v>115</v>
      </c>
      <c r="CL7" s="49"/>
      <c r="CM7" s="51">
        <f>CM8</f>
        <v>0</v>
      </c>
      <c r="CN7" s="51">
        <f>CN8</f>
        <v>0</v>
      </c>
      <c r="CO7" s="52" t="s">
        <v>114</v>
      </c>
      <c r="CP7" s="52" t="s">
        <v>114</v>
      </c>
      <c r="CQ7" s="52" t="s">
        <v>114</v>
      </c>
      <c r="CR7" s="52" t="s">
        <v>114</v>
      </c>
      <c r="CS7" s="52" t="s">
        <v>114</v>
      </c>
      <c r="CT7" s="52" t="s">
        <v>114</v>
      </c>
      <c r="CU7" s="52" t="s">
        <v>114</v>
      </c>
      <c r="CV7" s="52" t="s">
        <v>114</v>
      </c>
      <c r="CW7" s="52" t="s">
        <v>114</v>
      </c>
      <c r="CX7" s="52" t="s">
        <v>112</v>
      </c>
      <c r="CY7" s="49"/>
      <c r="CZ7" s="52" t="str">
        <f>CZ8</f>
        <v>-</v>
      </c>
      <c r="DA7" s="52" t="str">
        <f t="shared" ref="DA7:DI7" si="16">DA8</f>
        <v>-</v>
      </c>
      <c r="DB7" s="52" t="str">
        <f t="shared" si="16"/>
        <v>-</v>
      </c>
      <c r="DC7" s="52">
        <f t="shared" si="16"/>
        <v>0</v>
      </c>
      <c r="DD7" s="52">
        <f t="shared" si="16"/>
        <v>0</v>
      </c>
      <c r="DE7" s="52" t="str">
        <f t="shared" si="16"/>
        <v>-</v>
      </c>
      <c r="DF7" s="52" t="str">
        <f t="shared" si="16"/>
        <v>-</v>
      </c>
      <c r="DG7" s="52" t="str">
        <f t="shared" si="16"/>
        <v>-</v>
      </c>
      <c r="DH7" s="52">
        <f t="shared" si="16"/>
        <v>70.3</v>
      </c>
      <c r="DI7" s="52">
        <f t="shared" si="16"/>
        <v>70</v>
      </c>
      <c r="DJ7" s="49"/>
      <c r="DK7" s="52" t="str">
        <f>DK8</f>
        <v>-</v>
      </c>
      <c r="DL7" s="52" t="str">
        <f t="shared" ref="DL7:DT7" si="17">DL8</f>
        <v>-</v>
      </c>
      <c r="DM7" s="52" t="str">
        <f t="shared" si="17"/>
        <v>-</v>
      </c>
      <c r="DN7" s="52">
        <f t="shared" si="17"/>
        <v>363.6</v>
      </c>
      <c r="DO7" s="52">
        <f t="shared" si="17"/>
        <v>481.8</v>
      </c>
      <c r="DP7" s="52" t="str">
        <f t="shared" si="17"/>
        <v>-</v>
      </c>
      <c r="DQ7" s="52" t="str">
        <f t="shared" si="17"/>
        <v>-</v>
      </c>
      <c r="DR7" s="52" t="str">
        <f t="shared" si="17"/>
        <v>-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352080</v>
      </c>
      <c r="D8" s="55">
        <v>47</v>
      </c>
      <c r="E8" s="55">
        <v>14</v>
      </c>
      <c r="F8" s="55">
        <v>0</v>
      </c>
      <c r="G8" s="55">
        <v>7</v>
      </c>
      <c r="H8" s="55" t="s">
        <v>116</v>
      </c>
      <c r="I8" s="55" t="s">
        <v>117</v>
      </c>
      <c r="J8" s="55" t="s">
        <v>118</v>
      </c>
      <c r="K8" s="55" t="s">
        <v>119</v>
      </c>
      <c r="L8" s="55" t="s">
        <v>120</v>
      </c>
      <c r="M8" s="55" t="s">
        <v>121</v>
      </c>
      <c r="N8" s="55" t="s">
        <v>122</v>
      </c>
      <c r="O8" s="56" t="s">
        <v>123</v>
      </c>
      <c r="P8" s="57" t="s">
        <v>124</v>
      </c>
      <c r="Q8" s="57" t="s">
        <v>125</v>
      </c>
      <c r="R8" s="58">
        <v>1</v>
      </c>
      <c r="S8" s="57" t="s">
        <v>126</v>
      </c>
      <c r="T8" s="57" t="s">
        <v>127</v>
      </c>
      <c r="U8" s="58">
        <v>341</v>
      </c>
      <c r="V8" s="58">
        <v>11</v>
      </c>
      <c r="W8" s="58">
        <v>300</v>
      </c>
      <c r="X8" s="57" t="s">
        <v>128</v>
      </c>
      <c r="Y8" s="59" t="s">
        <v>120</v>
      </c>
      <c r="Z8" s="59" t="s">
        <v>120</v>
      </c>
      <c r="AA8" s="59" t="s">
        <v>120</v>
      </c>
      <c r="AB8" s="59">
        <v>290</v>
      </c>
      <c r="AC8" s="59">
        <v>1166.7</v>
      </c>
      <c r="AD8" s="59" t="s">
        <v>120</v>
      </c>
      <c r="AE8" s="59" t="s">
        <v>120</v>
      </c>
      <c r="AF8" s="59" t="s">
        <v>120</v>
      </c>
      <c r="AG8" s="59">
        <v>383.4</v>
      </c>
      <c r="AH8" s="59">
        <v>338.4</v>
      </c>
      <c r="AI8" s="56">
        <v>236.1</v>
      </c>
      <c r="AJ8" s="59" t="s">
        <v>120</v>
      </c>
      <c r="AK8" s="59" t="s">
        <v>120</v>
      </c>
      <c r="AL8" s="59" t="s">
        <v>120</v>
      </c>
      <c r="AM8" s="59">
        <v>0</v>
      </c>
      <c r="AN8" s="59">
        <v>0</v>
      </c>
      <c r="AO8" s="59" t="s">
        <v>120</v>
      </c>
      <c r="AP8" s="59" t="s">
        <v>120</v>
      </c>
      <c r="AQ8" s="59" t="s">
        <v>120</v>
      </c>
      <c r="AR8" s="59">
        <v>10.199999999999999</v>
      </c>
      <c r="AS8" s="59">
        <v>5.0999999999999996</v>
      </c>
      <c r="AT8" s="56">
        <v>5.2</v>
      </c>
      <c r="AU8" s="60" t="s">
        <v>120</v>
      </c>
      <c r="AV8" s="60" t="s">
        <v>120</v>
      </c>
      <c r="AW8" s="60" t="s">
        <v>120</v>
      </c>
      <c r="AX8" s="60">
        <v>0</v>
      </c>
      <c r="AY8" s="60">
        <v>0</v>
      </c>
      <c r="AZ8" s="60" t="s">
        <v>120</v>
      </c>
      <c r="BA8" s="60" t="s">
        <v>120</v>
      </c>
      <c r="BB8" s="60" t="s">
        <v>120</v>
      </c>
      <c r="BC8" s="60">
        <v>407</v>
      </c>
      <c r="BD8" s="60">
        <v>166</v>
      </c>
      <c r="BE8" s="60">
        <v>3111</v>
      </c>
      <c r="BF8" s="59" t="s">
        <v>120</v>
      </c>
      <c r="BG8" s="59" t="s">
        <v>120</v>
      </c>
      <c r="BH8" s="59" t="s">
        <v>120</v>
      </c>
      <c r="BI8" s="59">
        <v>65.5</v>
      </c>
      <c r="BJ8" s="59">
        <v>91.4</v>
      </c>
      <c r="BK8" s="59" t="s">
        <v>120</v>
      </c>
      <c r="BL8" s="59" t="s">
        <v>120</v>
      </c>
      <c r="BM8" s="59" t="s">
        <v>120</v>
      </c>
      <c r="BN8" s="59">
        <v>-122.5</v>
      </c>
      <c r="BO8" s="59">
        <v>8.5</v>
      </c>
      <c r="BP8" s="56">
        <v>0.8</v>
      </c>
      <c r="BQ8" s="60" t="s">
        <v>120</v>
      </c>
      <c r="BR8" s="60" t="s">
        <v>120</v>
      </c>
      <c r="BS8" s="60" t="s">
        <v>120</v>
      </c>
      <c r="BT8" s="61">
        <v>19</v>
      </c>
      <c r="BU8" s="61">
        <v>32</v>
      </c>
      <c r="BV8" s="60" t="s">
        <v>120</v>
      </c>
      <c r="BW8" s="60" t="s">
        <v>120</v>
      </c>
      <c r="BX8" s="60" t="s">
        <v>120</v>
      </c>
      <c r="BY8" s="60">
        <v>2576</v>
      </c>
      <c r="BZ8" s="60">
        <v>4153</v>
      </c>
      <c r="CA8" s="58">
        <v>10906</v>
      </c>
      <c r="CB8" s="59" t="s">
        <v>120</v>
      </c>
      <c r="CC8" s="59" t="s">
        <v>120</v>
      </c>
      <c r="CD8" s="59" t="s">
        <v>120</v>
      </c>
      <c r="CE8" s="59" t="s">
        <v>120</v>
      </c>
      <c r="CF8" s="59" t="s">
        <v>120</v>
      </c>
      <c r="CG8" s="59" t="s">
        <v>120</v>
      </c>
      <c r="CH8" s="59" t="s">
        <v>120</v>
      </c>
      <c r="CI8" s="59" t="s">
        <v>120</v>
      </c>
      <c r="CJ8" s="59" t="s">
        <v>120</v>
      </c>
      <c r="CK8" s="59" t="s">
        <v>120</v>
      </c>
      <c r="CL8" s="56" t="s">
        <v>120</v>
      </c>
      <c r="CM8" s="58">
        <v>0</v>
      </c>
      <c r="CN8" s="58">
        <v>0</v>
      </c>
      <c r="CO8" s="59" t="s">
        <v>120</v>
      </c>
      <c r="CP8" s="59" t="s">
        <v>120</v>
      </c>
      <c r="CQ8" s="59" t="s">
        <v>120</v>
      </c>
      <c r="CR8" s="59" t="s">
        <v>120</v>
      </c>
      <c r="CS8" s="59" t="s">
        <v>120</v>
      </c>
      <c r="CT8" s="59" t="s">
        <v>120</v>
      </c>
      <c r="CU8" s="59" t="s">
        <v>120</v>
      </c>
      <c r="CV8" s="59" t="s">
        <v>120</v>
      </c>
      <c r="CW8" s="59" t="s">
        <v>120</v>
      </c>
      <c r="CX8" s="59" t="s">
        <v>120</v>
      </c>
      <c r="CY8" s="56" t="s">
        <v>120</v>
      </c>
      <c r="CZ8" s="59" t="s">
        <v>120</v>
      </c>
      <c r="DA8" s="59" t="s">
        <v>120</v>
      </c>
      <c r="DB8" s="59" t="s">
        <v>120</v>
      </c>
      <c r="DC8" s="59">
        <v>0</v>
      </c>
      <c r="DD8" s="59">
        <v>0</v>
      </c>
      <c r="DE8" s="59" t="s">
        <v>120</v>
      </c>
      <c r="DF8" s="59" t="s">
        <v>120</v>
      </c>
      <c r="DG8" s="59" t="s">
        <v>120</v>
      </c>
      <c r="DH8" s="59">
        <v>70.3</v>
      </c>
      <c r="DI8" s="59">
        <v>70</v>
      </c>
      <c r="DJ8" s="56">
        <v>99.8</v>
      </c>
      <c r="DK8" s="59" t="s">
        <v>120</v>
      </c>
      <c r="DL8" s="59" t="s">
        <v>120</v>
      </c>
      <c r="DM8" s="59" t="s">
        <v>120</v>
      </c>
      <c r="DN8" s="59">
        <v>363.6</v>
      </c>
      <c r="DO8" s="59">
        <v>481.8</v>
      </c>
      <c r="DP8" s="59" t="s">
        <v>120</v>
      </c>
      <c r="DQ8" s="59" t="s">
        <v>120</v>
      </c>
      <c r="DR8" s="59" t="s">
        <v>120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129</v>
      </c>
      <c r="C10" s="64" t="s">
        <v>130</v>
      </c>
      <c r="D10" s="64" t="s">
        <v>131</v>
      </c>
      <c r="E10" s="64" t="s">
        <v>132</v>
      </c>
      <c r="F10" s="64" t="s">
        <v>133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名和　伸也</cp:lastModifiedBy>
  <dcterms:created xsi:type="dcterms:W3CDTF">2022-12-09T03:30:46Z</dcterms:created>
  <dcterms:modified xsi:type="dcterms:W3CDTF">2023-01-18T06:06:56Z</dcterms:modified>
  <cp:category/>
</cp:coreProperties>
</file>