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D:\伊藤\【水道関連】\【調査、報告、申告】\★★市町課関連★★\経営比較分析表\"/>
    </mc:Choice>
  </mc:AlternateContent>
  <xr:revisionPtr revIDLastSave="0" documentId="13_ncr:1_{B3849D7D-18C4-439B-8E8C-DD2CCEDB84BB}" xr6:coauthVersionLast="36" xr6:coauthVersionMax="36" xr10:uidLastSave="{00000000-0000-0000-0000-000000000000}"/>
  <workbookProtection workbookAlgorithmName="SHA-512" workbookHashValue="7bqvSuXrsrapqxv/Z7QqHWkXrwyZb0PXoEvg4TB2kxnzBYPEOpDsgi3ZcyBGZqq1UXrEh5a0190uCKiw4toJoA==" workbookSaltValue="YxPLINXDfMckm8bj6fALB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I10" i="4" s="1"/>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E85" i="4"/>
  <c r="BB10" i="4"/>
  <c r="AL10" i="4"/>
  <c r="W10" i="4"/>
  <c r="P10" i="4"/>
  <c r="B10" i="4"/>
  <c r="BB8" i="4"/>
  <c r="AT8" i="4"/>
  <c r="AL8" i="4"/>
  <c r="AD8" i="4"/>
  <c r="W8" i="4"/>
  <c r="P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<sst xmlns="http://schemas.openxmlformats.org/spreadsheetml/2006/main" count="233" uniqueCount="118">
  <si>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</si>
  <si>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</si>
  <si>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</si>
  <si>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</si>
  <si>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</si>
  <si>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</si>
  <si>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</si>
  <si>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</si>
  <si>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</si>
  <si>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</si>
  <si>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</si>
  <si>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</si>
  <si>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</si>
  <si>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</si>
  <si>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</si>
  <si>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</si>
  <si>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</si>
  <si>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</si>
  <si>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</si>
  <si>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</si>
  <si>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</si>
  <si>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</si>
  <si>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</si>
  <si>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</si>
  <si>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</si>
  <si>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</si>
  <si>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</si>
  <si>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</si>
  <si>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</si>
  <si>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</si>
  <si>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</si>
  <si>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</si>
  <si>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</si>
  <si>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</si>
  <si>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</si>
  <si>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</si>
  <si>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</si>
  <si>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</si>
  <si>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</si>
  <si>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</si>
  <si>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</si>
  <si>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</si>
  <si>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</si>
  <si>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</si>
  <si>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</si>
  <si>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</si>
  <si>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</si>
  <si>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</si>
  <si>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</si>
  <si>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</si>
  <si>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</si>
  <si>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</si>
  <si>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</si>
  <si>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</si>
  <si>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</si>
  <si>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</si>
  <si>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</si>
  <si>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</si>
  <si>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</si>
  <si>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</si>
  <si>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</si>
  <si>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</si>
  <si>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</si>
  <si>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</si>
  <si>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</si>
  <si>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</si>
  <si>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</si>
  <si>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</si>
  <si>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</si>
  <si>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</si>
  <si>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</si>
  <si>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</si>
  <si>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</si>
  <si>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</si>
  <si>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</si>
  <si>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</si>
  <si>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</si>
  <si>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</si>
  <si>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</si>
  <si>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</si>
  <si>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</si>
  <si>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</si>
  <si>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</si>
  <si>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</si>
  <si>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</si>
  <si>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</si>
  <si>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</si>
  <si>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</si>
  <si>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</si>
  <si>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</si>
  <si>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</si>
  <si>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</si>
  <si>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</si>
  <si>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</si>
  <si>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</si>
  <si>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阿武町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</si>
  <si>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</si>
  <si>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</si>
  <si>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</si>
  <si>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</si>
  <si>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</si>
  <si>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</si>
  <si>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</si>
  <si>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</si>
  <si>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</si>
  <si>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</si>
  <si>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</si>
  <si>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</si>
  <si>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</si>
  <si>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</si>
  <si>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</si>
  <si>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</si>
  <si>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</si>
  <si>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</si>
  <si>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</si>
  <si>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設備の修繕や漏水管の修繕の費用が減少したことにより、収益的収支比率は上昇した。一時的な起債残高の減少もあり、繰入金を必要とせず基金を積み立てる結果であったが、今後施設更新にかかる費用と起債の発生を考慮し料金設定の改定、及び維持管理費の削減を引き続き検討していく。</t>
    <phoneticPr fontId="4"/>
  </si>
  <si>
    <t>　令和３年度は、管路及び設備の老朽化による修繕費用が減少したことにより給水原価は減少し、昨年度よりも有収水率と料金回収率、収益的収支比率が上昇した。
　また、企業債残高対給水収益比率は、直近の起債が少なかったため、企業債残高の減少に伴い下がっている。
　老朽管、設備等の修繕費用が今後も減少することは考えにくいため、維持管理費を削減し適宜料金を改正することにより料金回収率を上げ、更新費用を捻出していく。</t>
    <rPh sb="69" eb="71">
      <t>ジョウショウ</t>
    </rPh>
    <phoneticPr fontId="4"/>
  </si>
  <si>
    <t>　これまでは部分的な修繕により対応してきたが既に法定耐用年数を超えた老朽管、及びここ数年で法定耐用年数を迎える管路の増加が想定されるため、平成３０年度から毎年約３００ｍずつ管路の更新を行うこととし、令和３年度も２５６ｍ更新を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</si>
</sst>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0.27</c:v>
                </c:pt>
                <c:pt idx="4" formatCode="#,##0.00;&quot;△&quot;#,##0.00;&quot;-&quot;">
                  <c:v>0.4</c:v>
                </c:pt>
              </c:numCache>
            </c:numRef>
          </c:val>
          <c:extLst>
            <c:ext xmlns:c16="http://schemas.microsoft.com/office/drawing/2014/chart" uri="{C3380CC4-5D6E-409C-BE32-E72D297353CC}">
              <c16:uniqueId val="{00000000-8F7D-41B2-A73B-4E750842A76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8F7D-41B2-A73B-4E750842A76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66.709999999999994</c:v>
                </c:pt>
                <c:pt idx="1">
                  <c:v>58.91</c:v>
                </c:pt>
                <c:pt idx="2">
                  <c:v>62.84</c:v>
                </c:pt>
                <c:pt idx="3">
                  <c:v>62.25</c:v>
                </c:pt>
                <c:pt idx="4">
                  <c:v>59.95</c:v>
                </c:pt>
              </c:numCache>
            </c:numRef>
          </c:val>
          <c:extLst>
            <c:ext xmlns:c16="http://schemas.microsoft.com/office/drawing/2014/chart" uri="{C3380CC4-5D6E-409C-BE32-E72D297353CC}">
              <c16:uniqueId val="{00000000-E116-4C8D-B0F9-6550E2FAD60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E116-4C8D-B0F9-6550E2FAD60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65.510000000000005</c:v>
                </c:pt>
                <c:pt idx="1">
                  <c:v>72.39</c:v>
                </c:pt>
                <c:pt idx="2">
                  <c:v>68.22</c:v>
                </c:pt>
                <c:pt idx="3">
                  <c:v>70.12</c:v>
                </c:pt>
                <c:pt idx="4">
                  <c:v>72.180000000000007</c:v>
                </c:pt>
              </c:numCache>
            </c:numRef>
          </c:val>
          <c:extLst>
            <c:ext xmlns:c16="http://schemas.microsoft.com/office/drawing/2014/chart" uri="{C3380CC4-5D6E-409C-BE32-E72D297353CC}">
              <c16:uniqueId val="{00000000-41BD-4EC2-8EA1-777C2C37414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41BD-4EC2-8EA1-777C2C37414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84.19</c:v>
                </c:pt>
                <c:pt idx="1">
                  <c:v>95.19</c:v>
                </c:pt>
                <c:pt idx="2">
                  <c:v>98.95</c:v>
                </c:pt>
                <c:pt idx="3">
                  <c:v>106.46</c:v>
                </c:pt>
                <c:pt idx="4">
                  <c:v>113.54</c:v>
                </c:pt>
              </c:numCache>
            </c:numRef>
          </c:val>
          <c:extLst>
            <c:ext xmlns:c16="http://schemas.microsoft.com/office/drawing/2014/chart" uri="{C3380CC4-5D6E-409C-BE32-E72D297353CC}">
              <c16:uniqueId val="{00000000-34A3-4EA9-B42C-899DD35718B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34A3-4EA9-B42C-899DD35718B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D8-4CF7-8E24-B49AB57C8F0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D8-4CF7-8E24-B49AB57C8F0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6-45C9-91A2-810A7E3B54E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6-45C9-91A2-810A7E3B54E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8F-4FC0-8566-E87537BEF4F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8F-4FC0-8566-E87537BEF4F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65-4DD2-B210-9D31B9E6D15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65-4DD2-B210-9D31B9E6D15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385.66</c:v>
                </c:pt>
                <c:pt idx="1">
                  <c:v>351.69</c:v>
                </c:pt>
                <c:pt idx="2">
                  <c:v>333.8</c:v>
                </c:pt>
                <c:pt idx="3">
                  <c:v>317.99</c:v>
                </c:pt>
                <c:pt idx="4">
                  <c:v>315.83</c:v>
                </c:pt>
              </c:numCache>
            </c:numRef>
          </c:val>
          <c:extLst>
            <c:ext xmlns:c16="http://schemas.microsoft.com/office/drawing/2014/chart" uri="{C3380CC4-5D6E-409C-BE32-E72D297353CC}">
              <c16:uniqueId val="{00000000-404A-49CA-B959-375859CBF03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404A-49CA-B959-375859CBF03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84.19</c:v>
                </c:pt>
                <c:pt idx="1">
                  <c:v>93.96</c:v>
                </c:pt>
                <c:pt idx="2">
                  <c:v>95.82</c:v>
                </c:pt>
                <c:pt idx="3">
                  <c:v>106.45</c:v>
                </c:pt>
                <c:pt idx="4">
                  <c:v>113.54</c:v>
                </c:pt>
              </c:numCache>
            </c:numRef>
          </c:val>
          <c:extLst>
            <c:ext xmlns:c16="http://schemas.microsoft.com/office/drawing/2014/chart" uri="{C3380CC4-5D6E-409C-BE32-E72D297353CC}">
              <c16:uniqueId val="{00000000-F309-4E5C-AB74-DE34AB9A7CC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F309-4E5C-AB74-DE34AB9A7CC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220.59</c:v>
                </c:pt>
                <c:pt idx="1">
                  <c:v>198.88</c:v>
                </c:pt>
                <c:pt idx="2">
                  <c:v>196.01</c:v>
                </c:pt>
                <c:pt idx="3">
                  <c:v>178.16</c:v>
                </c:pt>
                <c:pt idx="4">
                  <c:v>167.31</c:v>
                </c:pt>
              </c:numCache>
            </c:numRef>
          </c:val>
          <c:extLst>
            <c:ext xmlns:c16="http://schemas.microsoft.com/office/drawing/2014/chart" uri="{C3380CC4-5D6E-409C-BE32-E72D297353CC}">
              <c16:uniqueId val="{00000000-2E58-459F-B078-CF1C20D55DC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2E58-459F-B078-CF1C20D55DC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山口県　阿武町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3118</v>
      </c>
      <c r="AM8" s="55"/>
      <c r="AN8" s="55"/>
      <c r="AO8" s="55"/>
      <c r="AP8" s="55"/>
      <c r="AQ8" s="55"/>
      <c r="AR8" s="55"/>
      <c r="AS8" s="55"/>
      <c r="AT8" s="45">
        <f>データ!$S$6</f>
        <v>115.95</v>
      </c>
      <c r="AU8" s="45"/>
      <c r="AV8" s="45"/>
      <c r="AW8" s="45"/>
      <c r="AX8" s="45"/>
      <c r="AY8" s="45"/>
      <c r="AZ8" s="45"/>
      <c r="BA8" s="45"/>
      <c r="BB8" s="45">
        <f>データ!$T$6</f>
        <v>26.89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65.78</v>
      </c>
      <c r="Q10" s="45"/>
      <c r="R10" s="45"/>
      <c r="S10" s="45"/>
      <c r="T10" s="45"/>
      <c r="U10" s="45"/>
      <c r="V10" s="45"/>
      <c r="W10" s="55">
        <f>データ!$Q$6</f>
        <v>3380</v>
      </c>
      <c r="X10" s="55"/>
      <c r="Y10" s="55"/>
      <c r="Z10" s="55"/>
      <c r="AA10" s="55"/>
      <c r="AB10" s="55"/>
      <c r="AC10" s="55"/>
      <c r="AD10" s="2"/>
      <c r="AE10" s="2"/>
      <c r="AF10" s="2"/>
      <c r="AG10" s="2"/>
      <c r="AH10" s="2"/>
      <c r="AI10" s="2"/>
      <c r="AJ10" s="2"/>
      <c r="AK10" s="2"/>
      <c r="AL10" s="55">
        <f>データ!$U$6</f>
        <v>2032</v>
      </c>
      <c r="AM10" s="55"/>
      <c r="AN10" s="55"/>
      <c r="AO10" s="55"/>
      <c r="AP10" s="55"/>
      <c r="AQ10" s="55"/>
      <c r="AR10" s="55"/>
      <c r="AS10" s="55"/>
      <c r="AT10" s="45">
        <f>データ!$V$6</f>
        <v>9.6</v>
      </c>
      <c r="AU10" s="45"/>
      <c r="AV10" s="45"/>
      <c r="AW10" s="45"/>
      <c r="AX10" s="45"/>
      <c r="AY10" s="45"/>
      <c r="AZ10" s="45"/>
      <c r="BA10" s="45"/>
      <c r="BB10" s="45">
        <f>データ!$W$6</f>
        <v>211.67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DvrQXwjopTQu+UVWr/3aoSUwIfSSfxWHbzpEq2SAslJ+i7KX1x8p5Lc4d64pAONQQd5OCKGTv6jZCJIpWXeejQ==" saltValue="PHDTJGF+tUt2Pt10L0Ko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355020</v>
      </c>
      <c r="D6" s="20">
        <f t="shared" si="3"/>
        <v>47</v>
      </c>
      <c r="E6" s="20">
        <f t="shared" si="3"/>
        <v>1</v>
      </c>
      <c r="F6" s="20">
        <f t="shared" si="3"/>
        <v>0</v>
      </c>
      <c r="G6" s="20">
        <f t="shared" si="3"/>
        <v>0</v>
      </c>
      <c r="H6" s="20" t="str">
        <f t="shared" si="3"/>
        <v>山口県　阿武町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65.78</v>
      </c>
      <c r="Q6" s="21">
        <f t="shared" si="3"/>
        <v>3380</v>
      </c>
      <c r="R6" s="21">
        <f t="shared" si="3"/>
        <v>3118</v>
      </c>
      <c r="S6" s="21">
        <f t="shared" si="3"/>
        <v>115.95</v>
      </c>
      <c r="T6" s="21">
        <f t="shared" si="3"/>
        <v>26.89</v>
      </c>
      <c r="U6" s="21">
        <f t="shared" si="3"/>
        <v>2032</v>
      </c>
      <c r="V6" s="21">
        <f t="shared" si="3"/>
        <v>9.6</v>
      </c>
      <c r="W6" s="21">
        <f t="shared" si="3"/>
        <v>211.67</v>
      </c>
      <c r="X6" s="22">
        <f>IF(X7="",NA(),X7)</f>
        <v>84.19</v>
      </c>
      <c r="Y6" s="22">
        <f t="shared" ref="Y6:AG6" si="4">IF(Y7="",NA(),Y7)</f>
        <v>95.19</v>
      </c>
      <c r="Z6" s="22">
        <f t="shared" si="4"/>
        <v>98.95</v>
      </c>
      <c r="AA6" s="22">
        <f t="shared" si="4"/>
        <v>106.46</v>
      </c>
      <c r="AB6" s="22">
        <f t="shared" si="4"/>
        <v>113.54</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385.66</v>
      </c>
      <c r="BF6" s="22">
        <f t="shared" ref="BF6:BN6" si="7">IF(BF7="",NA(),BF7)</f>
        <v>351.69</v>
      </c>
      <c r="BG6" s="22">
        <f t="shared" si="7"/>
        <v>333.8</v>
      </c>
      <c r="BH6" s="22">
        <f t="shared" si="7"/>
        <v>317.99</v>
      </c>
      <c r="BI6" s="22">
        <f t="shared" si="7"/>
        <v>315.83</v>
      </c>
      <c r="BJ6" s="22">
        <f t="shared" si="7"/>
        <v>1061.58</v>
      </c>
      <c r="BK6" s="22">
        <f t="shared" si="7"/>
        <v>1007.7</v>
      </c>
      <c r="BL6" s="22">
        <f t="shared" si="7"/>
        <v>1018.52</v>
      </c>
      <c r="BM6" s="22">
        <f t="shared" si="7"/>
        <v>949.61</v>
      </c>
      <c r="BN6" s="22">
        <f t="shared" si="7"/>
        <v>918.84</v>
      </c>
      <c r="BO6" s="21" t="str">
        <f>IF(BO7="","",IF(BO7="-","【-】","【"&amp;SUBSTITUTE(TEXT(BO7,"#,##0.00"),"-","△")&amp;"】"))</f>
        <v>【940.88】</v>
      </c>
      <c r="BP6" s="22">
        <f>IF(BP7="",NA(),BP7)</f>
        <v>84.19</v>
      </c>
      <c r="BQ6" s="22">
        <f t="shared" ref="BQ6:BY6" si="8">IF(BQ7="",NA(),BQ7)</f>
        <v>93.96</v>
      </c>
      <c r="BR6" s="22">
        <f t="shared" si="8"/>
        <v>95.82</v>
      </c>
      <c r="BS6" s="22">
        <f t="shared" si="8"/>
        <v>106.45</v>
      </c>
      <c r="BT6" s="22">
        <f t="shared" si="8"/>
        <v>113.54</v>
      </c>
      <c r="BU6" s="22">
        <f t="shared" si="8"/>
        <v>58.52</v>
      </c>
      <c r="BV6" s="22">
        <f t="shared" si="8"/>
        <v>59.22</v>
      </c>
      <c r="BW6" s="22">
        <f t="shared" si="8"/>
        <v>58.79</v>
      </c>
      <c r="BX6" s="22">
        <f t="shared" si="8"/>
        <v>58.41</v>
      </c>
      <c r="BY6" s="22">
        <f t="shared" si="8"/>
        <v>58.27</v>
      </c>
      <c r="BZ6" s="21" t="str">
        <f>IF(BZ7="","",IF(BZ7="-","【-】","【"&amp;SUBSTITUTE(TEXT(BZ7,"#,##0.00"),"-","△")&amp;"】"))</f>
        <v>【54.59】</v>
      </c>
      <c r="CA6" s="22">
        <f>IF(CA7="",NA(),CA7)</f>
        <v>220.59</v>
      </c>
      <c r="CB6" s="22">
        <f t="shared" ref="CB6:CJ6" si="9">IF(CB7="",NA(),CB7)</f>
        <v>198.88</v>
      </c>
      <c r="CC6" s="22">
        <f t="shared" si="9"/>
        <v>196.01</v>
      </c>
      <c r="CD6" s="22">
        <f t="shared" si="9"/>
        <v>178.16</v>
      </c>
      <c r="CE6" s="22">
        <f t="shared" si="9"/>
        <v>167.31</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66.709999999999994</v>
      </c>
      <c r="CM6" s="22">
        <f t="shared" ref="CM6:CU6" si="10">IF(CM7="",NA(),CM7)</f>
        <v>58.91</v>
      </c>
      <c r="CN6" s="22">
        <f t="shared" si="10"/>
        <v>62.84</v>
      </c>
      <c r="CO6" s="22">
        <f t="shared" si="10"/>
        <v>62.25</v>
      </c>
      <c r="CP6" s="22">
        <f t="shared" si="10"/>
        <v>59.95</v>
      </c>
      <c r="CQ6" s="22">
        <f t="shared" si="10"/>
        <v>57.3</v>
      </c>
      <c r="CR6" s="22">
        <f t="shared" si="10"/>
        <v>56.76</v>
      </c>
      <c r="CS6" s="22">
        <f t="shared" si="10"/>
        <v>56.04</v>
      </c>
      <c r="CT6" s="22">
        <f t="shared" si="10"/>
        <v>58.52</v>
      </c>
      <c r="CU6" s="22">
        <f t="shared" si="10"/>
        <v>58.88</v>
      </c>
      <c r="CV6" s="21" t="str">
        <f>IF(CV7="","",IF(CV7="-","【-】","【"&amp;SUBSTITUTE(TEXT(CV7,"#,##0.00"),"-","△")&amp;"】"))</f>
        <v>【56.42】</v>
      </c>
      <c r="CW6" s="22">
        <f>IF(CW7="",NA(),CW7)</f>
        <v>65.510000000000005</v>
      </c>
      <c r="CX6" s="22">
        <f t="shared" ref="CX6:DF6" si="11">IF(CX7="",NA(),CX7)</f>
        <v>72.39</v>
      </c>
      <c r="CY6" s="22">
        <f t="shared" si="11"/>
        <v>68.22</v>
      </c>
      <c r="CZ6" s="22">
        <f t="shared" si="11"/>
        <v>70.12</v>
      </c>
      <c r="DA6" s="22">
        <f t="shared" si="11"/>
        <v>72.180000000000007</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0.27</v>
      </c>
      <c r="EH6" s="22">
        <f t="shared" si="14"/>
        <v>0.4</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355020</v>
      </c>
      <c r="D7" s="24">
        <v>47</v>
      </c>
      <c r="E7" s="24">
        <v>1</v>
      </c>
      <c r="F7" s="24">
        <v>0</v>
      </c>
      <c r="G7" s="24">
        <v>0</v>
      </c>
      <c r="H7" s="24" t="s">
        <v>95</v>
      </c>
      <c r="I7" s="24" t="s">
        <v>96</v>
      </c>
      <c r="J7" s="24" t="s">
        <v>97</v>
      </c>
      <c r="K7" s="24" t="s">
        <v>98</v>
      </c>
      <c r="L7" s="24" t="s">
        <v>99</v>
      </c>
      <c r="M7" s="24" t="s">
        <v>100</v>
      </c>
      <c r="N7" s="25" t="s">
        <v>101</v>
      </c>
      <c r="O7" s="25" t="s">
        <v>102</v>
      </c>
      <c r="P7" s="25">
        <v>65.78</v>
      </c>
      <c r="Q7" s="25">
        <v>3380</v>
      </c>
      <c r="R7" s="25">
        <v>3118</v>
      </c>
      <c r="S7" s="25">
        <v>115.95</v>
      </c>
      <c r="T7" s="25">
        <v>26.89</v>
      </c>
      <c r="U7" s="25">
        <v>2032</v>
      </c>
      <c r="V7" s="25">
        <v>9.6</v>
      </c>
      <c r="W7" s="25">
        <v>211.67</v>
      </c>
      <c r="X7" s="25">
        <v>84.19</v>
      </c>
      <c r="Y7" s="25">
        <v>95.19</v>
      </c>
      <c r="Z7" s="25">
        <v>98.95</v>
      </c>
      <c r="AA7" s="25">
        <v>106.46</v>
      </c>
      <c r="AB7" s="25">
        <v>113.54</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385.66</v>
      </c>
      <c r="BF7" s="25">
        <v>351.69</v>
      </c>
      <c r="BG7" s="25">
        <v>333.8</v>
      </c>
      <c r="BH7" s="25">
        <v>317.99</v>
      </c>
      <c r="BI7" s="25">
        <v>315.83</v>
      </c>
      <c r="BJ7" s="25">
        <v>1061.58</v>
      </c>
      <c r="BK7" s="25">
        <v>1007.7</v>
      </c>
      <c r="BL7" s="25">
        <v>1018.52</v>
      </c>
      <c r="BM7" s="25">
        <v>949.61</v>
      </c>
      <c r="BN7" s="25">
        <v>918.84</v>
      </c>
      <c r="BO7" s="25">
        <v>940.88</v>
      </c>
      <c r="BP7" s="25">
        <v>84.19</v>
      </c>
      <c r="BQ7" s="25">
        <v>93.96</v>
      </c>
      <c r="BR7" s="25">
        <v>95.82</v>
      </c>
      <c r="BS7" s="25">
        <v>106.45</v>
      </c>
      <c r="BT7" s="25">
        <v>113.54</v>
      </c>
      <c r="BU7" s="25">
        <v>58.52</v>
      </c>
      <c r="BV7" s="25">
        <v>59.22</v>
      </c>
      <c r="BW7" s="25">
        <v>58.79</v>
      </c>
      <c r="BX7" s="25">
        <v>58.41</v>
      </c>
      <c r="BY7" s="25">
        <v>58.27</v>
      </c>
      <c r="BZ7" s="25">
        <v>54.59</v>
      </c>
      <c r="CA7" s="25">
        <v>220.59</v>
      </c>
      <c r="CB7" s="25">
        <v>198.88</v>
      </c>
      <c r="CC7" s="25">
        <v>196.01</v>
      </c>
      <c r="CD7" s="25">
        <v>178.16</v>
      </c>
      <c r="CE7" s="25">
        <v>167.31</v>
      </c>
      <c r="CF7" s="25">
        <v>296.3</v>
      </c>
      <c r="CG7" s="25">
        <v>292.89999999999998</v>
      </c>
      <c r="CH7" s="25">
        <v>298.25</v>
      </c>
      <c r="CI7" s="25">
        <v>303.27999999999997</v>
      </c>
      <c r="CJ7" s="25">
        <v>303.81</v>
      </c>
      <c r="CK7" s="25">
        <v>301.2</v>
      </c>
      <c r="CL7" s="25">
        <v>66.709999999999994</v>
      </c>
      <c r="CM7" s="25">
        <v>58.91</v>
      </c>
      <c r="CN7" s="25">
        <v>62.84</v>
      </c>
      <c r="CO7" s="25">
        <v>62.25</v>
      </c>
      <c r="CP7" s="25">
        <v>59.95</v>
      </c>
      <c r="CQ7" s="25">
        <v>57.3</v>
      </c>
      <c r="CR7" s="25">
        <v>56.76</v>
      </c>
      <c r="CS7" s="25">
        <v>56.04</v>
      </c>
      <c r="CT7" s="25">
        <v>58.52</v>
      </c>
      <c r="CU7" s="25">
        <v>58.88</v>
      </c>
      <c r="CV7" s="25">
        <v>56.42</v>
      </c>
      <c r="CW7" s="25">
        <v>65.510000000000005</v>
      </c>
      <c r="CX7" s="25">
        <v>72.39</v>
      </c>
      <c r="CY7" s="25">
        <v>68.22</v>
      </c>
      <c r="CZ7" s="25">
        <v>70.12</v>
      </c>
      <c r="DA7" s="25">
        <v>72.180000000000007</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0.27</v>
      </c>
      <c r="EH7" s="25">
        <v>0.4</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2022-12-01T01:11:11Z</dcterms:created>
  <dcterms:modified xsi:type="dcterms:W3CDTF">2023-02-01T00:07:04Z</dcterms:modified>
  <cp:category/>
</cp:coreProperties>
</file>