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636\Desktop\"/>
    </mc:Choice>
  </mc:AlternateContent>
  <xr:revisionPtr revIDLastSave="0" documentId="13_ncr:1_{CA1484A1-0FA9-400D-9D6B-2FEEE4E30EB2}" xr6:coauthVersionLast="36" xr6:coauthVersionMax="36" xr10:uidLastSave="{00000000-0000-0000-0000-000000000000}"/>
  <bookViews>
    <workbookView xWindow="0" yWindow="0" windowWidth="23040" windowHeight="8964" xr2:uid="{1100CDE2-35E8-4BF9-9131-75B7DAD24D69}"/>
  </bookViews>
  <sheets>
    <sheet name="制度融資の利用実績" sheetId="3" r:id="rId1"/>
    <sheet name="【×自然体VER】R4利用実績" sheetId="2" state="hidden" r:id="rId2"/>
    <sheet name="R03融資枠" sheetId="4" state="hidden" r:id="rId3"/>
  </sheets>
  <definedNames>
    <definedName name="_xlnm.Print_Area" localSheetId="1">【×自然体VER】R4利用実績!$A$3:$N$14</definedName>
    <definedName name="_xlnm.Print_Area" localSheetId="2">'R03融資枠'!$A$1:$E$32</definedName>
    <definedName name="_xlnm.Print_Area" localSheetId="0">制度融資の利用実績!$A$3:$N$14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K13" i="3"/>
  <c r="F13" i="3"/>
  <c r="J13" i="3"/>
  <c r="E13" i="3" l="1"/>
  <c r="N13" i="3" s="1"/>
  <c r="E31" i="4" l="1"/>
  <c r="E30" i="4"/>
  <c r="E29" i="4"/>
  <c r="E28" i="4"/>
  <c r="E27" i="4"/>
  <c r="D26" i="4"/>
  <c r="E26" i="4" s="1"/>
  <c r="C26" i="4"/>
  <c r="E25" i="4"/>
  <c r="E24" i="4"/>
  <c r="E23" i="4"/>
  <c r="D22" i="4"/>
  <c r="E22" i="4" s="1"/>
  <c r="C22" i="4"/>
  <c r="E21" i="4"/>
  <c r="E20" i="4"/>
  <c r="E19" i="4"/>
  <c r="E18" i="4"/>
  <c r="E17" i="4"/>
  <c r="D16" i="4"/>
  <c r="E16" i="4" s="1"/>
  <c r="C16" i="4"/>
  <c r="E15" i="4"/>
  <c r="E14" i="4"/>
  <c r="E13" i="4"/>
  <c r="E12" i="4"/>
  <c r="E11" i="4"/>
  <c r="E10" i="4"/>
  <c r="E9" i="4"/>
  <c r="E8" i="4"/>
  <c r="E7" i="4"/>
  <c r="D6" i="4"/>
  <c r="D32" i="4" s="1"/>
  <c r="E32" i="4" s="1"/>
  <c r="C6" i="4"/>
  <c r="C32" i="4" s="1"/>
  <c r="E6" i="4" l="1"/>
  <c r="M13" i="2" l="1"/>
  <c r="L13" i="2"/>
  <c r="M12" i="2"/>
  <c r="L12" i="2"/>
  <c r="M11" i="2"/>
  <c r="L11" i="2"/>
  <c r="M10" i="2"/>
  <c r="L10" i="2"/>
  <c r="M9" i="2"/>
  <c r="L9" i="2"/>
  <c r="L8" i="2"/>
  <c r="M8" i="2"/>
  <c r="N8" i="2"/>
  <c r="N12" i="2"/>
  <c r="N11" i="2"/>
  <c r="N10" i="2"/>
  <c r="N9" i="2"/>
  <c r="N13" i="2"/>
  <c r="J13" i="2"/>
  <c r="I13" i="2"/>
  <c r="I11" i="2"/>
  <c r="I10" i="2"/>
  <c r="I9" i="2"/>
  <c r="I8" i="2"/>
  <c r="H13" i="2"/>
  <c r="H9" i="2"/>
  <c r="H11" i="2"/>
  <c r="H10" i="2"/>
  <c r="H8" i="2"/>
  <c r="E13" i="2"/>
  <c r="K13" i="2"/>
  <c r="G13" i="2"/>
  <c r="F13" i="2"/>
</calcChain>
</file>

<file path=xl/sharedStrings.xml><?xml version="1.0" encoding="utf-8"?>
<sst xmlns="http://schemas.openxmlformats.org/spreadsheetml/2006/main" count="124" uniqueCount="75">
  <si>
    <t>-</t>
  </si>
  <si>
    <t>合　　　　　　　　　　　計</t>
  </si>
  <si>
    <t>事業再生支援資金</t>
    <rPh sb="0" eb="2">
      <t>ジギョウ</t>
    </rPh>
    <rPh sb="2" eb="4">
      <t>サイセイ</t>
    </rPh>
    <rPh sb="4" eb="6">
      <t>シエン</t>
    </rPh>
    <rPh sb="6" eb="8">
      <t>シキン</t>
    </rPh>
    <phoneticPr fontId="3"/>
  </si>
  <si>
    <t>経営安定支援資金</t>
    <rPh sb="0" eb="2">
      <t>ケイエイ</t>
    </rPh>
    <rPh sb="2" eb="4">
      <t>アンテイ</t>
    </rPh>
    <rPh sb="4" eb="6">
      <t>シエン</t>
    </rPh>
    <rPh sb="6" eb="8">
      <t>シキン</t>
    </rPh>
    <phoneticPr fontId="3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</si>
  <si>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3"/>
  </si>
  <si>
    <t>創業・新事業展開支援資金</t>
    <rPh sb="0" eb="2">
      <t>ソウギョウ</t>
    </rPh>
    <rPh sb="3" eb="6">
      <t>シンジギョウ</t>
    </rPh>
    <rPh sb="6" eb="8">
      <t>テンカイ</t>
    </rPh>
    <rPh sb="8" eb="10">
      <t>シエン</t>
    </rPh>
    <rPh sb="10" eb="12">
      <t>シキン</t>
    </rPh>
    <phoneticPr fontId="3"/>
  </si>
  <si>
    <t>経営基盤強化資金</t>
    <rPh sb="0" eb="2">
      <t>ケイエイ</t>
    </rPh>
    <rPh sb="2" eb="4">
      <t>キバン</t>
    </rPh>
    <rPh sb="4" eb="6">
      <t>キョウカ</t>
    </rPh>
    <phoneticPr fontId="3"/>
  </si>
  <si>
    <t>前年度比</t>
    <rPh sb="0" eb="1">
      <t>ゼン</t>
    </rPh>
    <phoneticPr fontId="3"/>
  </si>
  <si>
    <t>前年度比</t>
    <rPh sb="0" eb="3">
      <t>ゼンネンド</t>
    </rPh>
    <rPh sb="3" eb="4">
      <t>ヒ</t>
    </rPh>
    <phoneticPr fontId="3"/>
  </si>
  <si>
    <t>R3年度</t>
    <phoneticPr fontId="3"/>
  </si>
  <si>
    <t>新規融資枠</t>
    <phoneticPr fontId="3"/>
  </si>
  <si>
    <t>融資残高</t>
  </si>
  <si>
    <t>新規融資実績</t>
    <phoneticPr fontId="3"/>
  </si>
  <si>
    <t>区　　　分</t>
  </si>
  <si>
    <t>R4年3月末</t>
  </si>
  <si>
    <t>件数</t>
    <phoneticPr fontId="2"/>
  </si>
  <si>
    <t>金額</t>
    <phoneticPr fontId="2"/>
  </si>
  <si>
    <t>新規枠
消化率</t>
    <phoneticPr fontId="2"/>
  </si>
  <si>
    <t>■　山口県中小企業制度融資の利用実績（令和３年度）</t>
    <rPh sb="2" eb="5">
      <t>ヤマグチケン</t>
    </rPh>
    <rPh sb="11" eb="13">
      <t>ユウシ</t>
    </rPh>
    <rPh sb="14" eb="16">
      <t>リヨウ</t>
    </rPh>
    <rPh sb="16" eb="18">
      <t>ジッセキ</t>
    </rPh>
    <rPh sb="19" eb="21">
      <t>レイワ</t>
    </rPh>
    <rPh sb="22" eb="24">
      <t>ネンド</t>
    </rPh>
    <phoneticPr fontId="2"/>
  </si>
  <si>
    <t>(単位：千円、％）</t>
    <phoneticPr fontId="2"/>
  </si>
  <si>
    <t>55億円</t>
    <rPh sb="2" eb="4">
      <t>オクエン</t>
    </rPh>
    <phoneticPr fontId="2"/>
  </si>
  <si>
    <t>50億円</t>
    <rPh sb="2" eb="4">
      <t>オクエン</t>
    </rPh>
    <phoneticPr fontId="2"/>
  </si>
  <si>
    <t>215億円</t>
    <rPh sb="3" eb="5">
      <t>オクエン</t>
    </rPh>
    <phoneticPr fontId="2"/>
  </si>
  <si>
    <t>735億円</t>
    <rPh sb="3" eb="5">
      <t>オクエン</t>
    </rPh>
    <phoneticPr fontId="2"/>
  </si>
  <si>
    <t>5億円</t>
    <rPh sb="1" eb="3">
      <t>オクエン</t>
    </rPh>
    <phoneticPr fontId="2"/>
  </si>
  <si>
    <t>1,060億円</t>
    <rPh sb="5" eb="7">
      <t>オクエン</t>
    </rPh>
    <phoneticPr fontId="2"/>
  </si>
  <si>
    <r>
      <t>■　山口県中小企業制度融資の利用実績（令和</t>
    </r>
    <r>
      <rPr>
        <b/>
        <sz val="25"/>
        <color rgb="FFFF0000"/>
        <rFont val="ＭＳ ゴシック"/>
        <family val="3"/>
        <charset val="128"/>
      </rPr>
      <t>４</t>
    </r>
    <r>
      <rPr>
        <b/>
        <sz val="25"/>
        <rFont val="ＭＳ ゴシック"/>
        <family val="3"/>
        <charset val="128"/>
      </rPr>
      <t>年度）</t>
    </r>
    <rPh sb="2" eb="5">
      <t>ヤマグチケン</t>
    </rPh>
    <rPh sb="11" eb="13">
      <t>ユウシ</t>
    </rPh>
    <rPh sb="14" eb="16">
      <t>リヨウ</t>
    </rPh>
    <rPh sb="16" eb="18">
      <t>ジッセキ</t>
    </rPh>
    <rPh sb="19" eb="21">
      <t>レイワ</t>
    </rPh>
    <rPh sb="22" eb="24">
      <t>ネンド</t>
    </rPh>
    <phoneticPr fontId="2"/>
  </si>
  <si>
    <r>
      <t>R</t>
    </r>
    <r>
      <rPr>
        <sz val="16"/>
        <color rgb="FFFF0000"/>
        <rFont val="ＭＳ ゴシック"/>
        <family val="3"/>
        <charset val="128"/>
      </rPr>
      <t>4</t>
    </r>
    <r>
      <rPr>
        <sz val="16"/>
        <rFont val="ＭＳ ゴシック"/>
        <family val="3"/>
        <charset val="128"/>
      </rPr>
      <t>年度</t>
    </r>
    <phoneticPr fontId="3"/>
  </si>
  <si>
    <r>
      <t>金額</t>
    </r>
    <r>
      <rPr>
        <sz val="16"/>
        <color rgb="FFFF0000"/>
        <rFont val="ＭＳ ゴシック"/>
        <family val="3"/>
        <charset val="128"/>
      </rPr>
      <t>(千円)</t>
    </r>
    <rPh sb="3" eb="5">
      <t>センエン</t>
    </rPh>
    <phoneticPr fontId="2"/>
  </si>
  <si>
    <r>
      <t>前年度比</t>
    </r>
    <r>
      <rPr>
        <sz val="16"/>
        <color rgb="FFFF0000"/>
        <rFont val="ＭＳ Ｐゴシック"/>
        <family val="3"/>
        <charset val="128"/>
      </rPr>
      <t>(％)</t>
    </r>
    <rPh sb="0" eb="3">
      <t>ゼンネンド</t>
    </rPh>
    <rPh sb="3" eb="4">
      <t>ヒ</t>
    </rPh>
    <phoneticPr fontId="3"/>
  </si>
  <si>
    <r>
      <t>新規枠
消化率</t>
    </r>
    <r>
      <rPr>
        <sz val="16"/>
        <color rgb="FFFF0000"/>
        <rFont val="ＭＳ ゴシック"/>
        <family val="3"/>
        <charset val="128"/>
      </rPr>
      <t>(％)</t>
    </r>
    <phoneticPr fontId="2"/>
  </si>
  <si>
    <t>A</t>
    <phoneticPr fontId="2"/>
  </si>
  <si>
    <t>B</t>
    <phoneticPr fontId="2"/>
  </si>
  <si>
    <t>-</t>
    <phoneticPr fontId="2"/>
  </si>
  <si>
    <t>R5年3月末</t>
    <phoneticPr fontId="2"/>
  </si>
  <si>
    <t>令和３年度　中小企業制度融資（新規融資枠）</t>
    <rPh sb="0" eb="2">
      <t>レイワ</t>
    </rPh>
    <rPh sb="3" eb="5">
      <t>ネンド</t>
    </rPh>
    <rPh sb="6" eb="8">
      <t>チュウショウ</t>
    </rPh>
    <rPh sb="8" eb="10">
      <t>キギョウ</t>
    </rPh>
    <rPh sb="10" eb="12">
      <t>セイド</t>
    </rPh>
    <rPh sb="12" eb="14">
      <t>ユウシ</t>
    </rPh>
    <rPh sb="15" eb="17">
      <t>シンキ</t>
    </rPh>
    <rPh sb="17" eb="20">
      <t>ユウシワク</t>
    </rPh>
    <phoneticPr fontId="3"/>
  </si>
  <si>
    <t>(単位：千円)</t>
    <phoneticPr fontId="3"/>
  </si>
  <si>
    <t>資　　　　　金　　　　　名</t>
    <rPh sb="0" eb="1">
      <t>シ</t>
    </rPh>
    <rPh sb="6" eb="7">
      <t>キン</t>
    </rPh>
    <rPh sb="12" eb="13">
      <t>メイ</t>
    </rPh>
    <phoneticPr fontId="3"/>
  </si>
  <si>
    <t>令和３年度新規融資枠</t>
    <rPh sb="0" eb="2">
      <t>レイワ</t>
    </rPh>
    <rPh sb="3" eb="5">
      <t>ネンド</t>
    </rPh>
    <rPh sb="5" eb="7">
      <t>シンキ</t>
    </rPh>
    <rPh sb="7" eb="9">
      <t>ユウシ</t>
    </rPh>
    <rPh sb="9" eb="10">
      <t>ワク</t>
    </rPh>
    <phoneticPr fontId="3"/>
  </si>
  <si>
    <t>増　　減</t>
    <rPh sb="0" eb="1">
      <t>ゾウ</t>
    </rPh>
    <rPh sb="3" eb="4">
      <t>ゲン</t>
    </rPh>
    <phoneticPr fontId="3"/>
  </si>
  <si>
    <t>現計</t>
    <rPh sb="0" eb="2">
      <t>ゲンケイ</t>
    </rPh>
    <phoneticPr fontId="3"/>
  </si>
  <si>
    <t>２月補正後</t>
    <rPh sb="1" eb="2">
      <t>ガツ</t>
    </rPh>
    <rPh sb="2" eb="5">
      <t>ホセイゴ</t>
    </rPh>
    <phoneticPr fontId="3"/>
  </si>
  <si>
    <t>　経営基盤強化資金</t>
    <rPh sb="1" eb="3">
      <t>ケイエイ</t>
    </rPh>
    <rPh sb="3" eb="5">
      <t>キバン</t>
    </rPh>
    <rPh sb="5" eb="7">
      <t>キョウカ</t>
    </rPh>
    <rPh sb="7" eb="9">
      <t>シキン</t>
    </rPh>
    <phoneticPr fontId="3"/>
  </si>
  <si>
    <t>産業活性化資金</t>
    <rPh sb="0" eb="2">
      <t>サンギョウ</t>
    </rPh>
    <rPh sb="2" eb="5">
      <t>カッセイカ</t>
    </rPh>
    <rPh sb="5" eb="7">
      <t>シキン</t>
    </rPh>
    <phoneticPr fontId="3"/>
  </si>
  <si>
    <t>再生可能エネルギー導入資金</t>
    <rPh sb="0" eb="2">
      <t>サイセイ</t>
    </rPh>
    <rPh sb="2" eb="4">
      <t>カノウ</t>
    </rPh>
    <rPh sb="9" eb="11">
      <t>ドウニュウ</t>
    </rPh>
    <rPh sb="11" eb="13">
      <t>シキン</t>
    </rPh>
    <phoneticPr fontId="3"/>
  </si>
  <si>
    <t>雇用創出支援資金</t>
  </si>
  <si>
    <t>若年者雇用促進資金</t>
    <rPh sb="0" eb="3">
      <t>ジャクネンシャ</t>
    </rPh>
    <rPh sb="3" eb="5">
      <t>コヨウ</t>
    </rPh>
    <rPh sb="5" eb="7">
      <t>ソクシン</t>
    </rPh>
    <rPh sb="7" eb="9">
      <t>シキン</t>
    </rPh>
    <phoneticPr fontId="3"/>
  </si>
  <si>
    <t>女性活躍応援資金</t>
    <rPh sb="0" eb="2">
      <t>ジョセイ</t>
    </rPh>
    <rPh sb="2" eb="4">
      <t>カツヤク</t>
    </rPh>
    <rPh sb="4" eb="6">
      <t>オウエン</t>
    </rPh>
    <rPh sb="6" eb="8">
      <t>シキン</t>
    </rPh>
    <phoneticPr fontId="3"/>
  </si>
  <si>
    <t>おいでませ山口観光振興資金</t>
    <rPh sb="5" eb="7">
      <t>ヤマグチ</t>
    </rPh>
    <rPh sb="7" eb="9">
      <t>カンコウ</t>
    </rPh>
    <rPh sb="9" eb="11">
      <t>シンコウ</t>
    </rPh>
    <rPh sb="11" eb="13">
      <t>シキン</t>
    </rPh>
    <phoneticPr fontId="3"/>
  </si>
  <si>
    <t>事業円滑化資金</t>
    <rPh sb="0" eb="2">
      <t>ジギョウ</t>
    </rPh>
    <rPh sb="2" eb="5">
      <t>エンカツカ</t>
    </rPh>
    <rPh sb="5" eb="7">
      <t>シキン</t>
    </rPh>
    <phoneticPr fontId="3"/>
  </si>
  <si>
    <t>組合事業資金</t>
  </si>
  <si>
    <t>緊急対策資金</t>
    <rPh sb="0" eb="2">
      <t>キンキュウ</t>
    </rPh>
    <rPh sb="2" eb="4">
      <t>タイサク</t>
    </rPh>
    <rPh sb="4" eb="6">
      <t>シキン</t>
    </rPh>
    <phoneticPr fontId="3"/>
  </si>
  <si>
    <t>　創業・新事業展開資金</t>
    <rPh sb="1" eb="3">
      <t>ソウギョウ</t>
    </rPh>
    <rPh sb="4" eb="7">
      <t>シンジギョウ</t>
    </rPh>
    <rPh sb="7" eb="9">
      <t>テンカイ</t>
    </rPh>
    <rPh sb="9" eb="11">
      <t>シキン</t>
    </rPh>
    <phoneticPr fontId="3"/>
  </si>
  <si>
    <t>創業応援資金</t>
    <rPh sb="0" eb="2">
      <t>ソウギョウ</t>
    </rPh>
    <rPh sb="2" eb="4">
      <t>オウエン</t>
    </rPh>
    <rPh sb="4" eb="6">
      <t>シキン</t>
    </rPh>
    <phoneticPr fontId="3"/>
  </si>
  <si>
    <t>事業承継支援資金</t>
    <rPh sb="0" eb="4">
      <t>ジギョウショウケイ</t>
    </rPh>
    <rPh sb="4" eb="6">
      <t>シエン</t>
    </rPh>
    <rPh sb="6" eb="8">
      <t>シキン</t>
    </rPh>
    <phoneticPr fontId="3"/>
  </si>
  <si>
    <t>ＤＸ対応支援資金</t>
    <rPh sb="2" eb="4">
      <t>タイオウ</t>
    </rPh>
    <rPh sb="4" eb="6">
      <t>シエン</t>
    </rPh>
    <rPh sb="6" eb="8">
      <t>シキン</t>
    </rPh>
    <phoneticPr fontId="3"/>
  </si>
  <si>
    <t>新事業展開等支援資金</t>
    <phoneticPr fontId="3"/>
  </si>
  <si>
    <t>海外ビジネス展開支援資金</t>
    <rPh sb="0" eb="2">
      <t>カイガイ</t>
    </rPh>
    <rPh sb="6" eb="8">
      <t>テンカイ</t>
    </rPh>
    <rPh sb="8" eb="10">
      <t>シエン</t>
    </rPh>
    <rPh sb="10" eb="12">
      <t>シキン</t>
    </rPh>
    <phoneticPr fontId="3"/>
  </si>
  <si>
    <t>　小規模企業支援資金</t>
    <rPh sb="1" eb="4">
      <t>ショウキボ</t>
    </rPh>
    <rPh sb="4" eb="6">
      <t>キギョウ</t>
    </rPh>
    <rPh sb="6" eb="8">
      <t>シエン</t>
    </rPh>
    <rPh sb="8" eb="10">
      <t>シキン</t>
    </rPh>
    <phoneticPr fontId="3"/>
  </si>
  <si>
    <t>小規模企業支援小口資金</t>
    <rPh sb="0" eb="3">
      <t>ショウキボ</t>
    </rPh>
    <rPh sb="3" eb="5">
      <t>キギョウ</t>
    </rPh>
    <rPh sb="5" eb="7">
      <t>シエン</t>
    </rPh>
    <rPh sb="7" eb="9">
      <t>コグチ</t>
    </rPh>
    <rPh sb="9" eb="11">
      <t>シキン</t>
    </rPh>
    <phoneticPr fontId="3"/>
  </si>
  <si>
    <t>短期サポート資金</t>
    <rPh sb="0" eb="2">
      <t>タンキ</t>
    </rPh>
    <rPh sb="6" eb="8">
      <t>シキン</t>
    </rPh>
    <phoneticPr fontId="3"/>
  </si>
  <si>
    <t>経営安定資金</t>
    <rPh sb="0" eb="2">
      <t>ケイエイ</t>
    </rPh>
    <rPh sb="2" eb="4">
      <t>アンテイ</t>
    </rPh>
    <rPh sb="4" eb="6">
      <t>シキン</t>
    </rPh>
    <phoneticPr fontId="3"/>
  </si>
  <si>
    <t>経営支援特別資金</t>
    <rPh sb="0" eb="2">
      <t>ケイエイ</t>
    </rPh>
    <rPh sb="2" eb="4">
      <t>シエン</t>
    </rPh>
    <rPh sb="4" eb="6">
      <t>トクベツ</t>
    </rPh>
    <rPh sb="6" eb="8">
      <t>シキン</t>
    </rPh>
    <phoneticPr fontId="3"/>
  </si>
  <si>
    <t>経営力強化支援資金</t>
    <rPh sb="0" eb="3">
      <t>ケイエイリョク</t>
    </rPh>
    <rPh sb="3" eb="5">
      <t>キョウカ</t>
    </rPh>
    <rPh sb="5" eb="7">
      <t>シエン</t>
    </rPh>
    <rPh sb="7" eb="9">
      <t>シキン</t>
    </rPh>
    <phoneticPr fontId="3"/>
  </si>
  <si>
    <t>新型コロナウイルス感染症対応資金</t>
    <rPh sb="0" eb="2">
      <t>シンガタ</t>
    </rPh>
    <rPh sb="9" eb="12">
      <t>カンセンショウ</t>
    </rPh>
    <rPh sb="12" eb="14">
      <t>タイオウ</t>
    </rPh>
    <rPh sb="14" eb="16">
      <t>シキン</t>
    </rPh>
    <phoneticPr fontId="3"/>
  </si>
  <si>
    <t>　事業再生支援資金</t>
    <rPh sb="1" eb="3">
      <t>ジギョウ</t>
    </rPh>
    <rPh sb="3" eb="5">
      <t>サイセイ</t>
    </rPh>
    <rPh sb="5" eb="7">
      <t>シエン</t>
    </rPh>
    <rPh sb="7" eb="9">
      <t>シキン</t>
    </rPh>
    <phoneticPr fontId="3"/>
  </si>
  <si>
    <t>合　　　　　　　　計</t>
  </si>
  <si>
    <t>．</t>
    <phoneticPr fontId="3"/>
  </si>
  <si>
    <t>新規枠
消化率(％)</t>
    <phoneticPr fontId="2"/>
  </si>
  <si>
    <t>R4年度</t>
    <phoneticPr fontId="3"/>
  </si>
  <si>
    <t>前年度比(％)</t>
    <rPh sb="0" eb="3">
      <t>ゼンネンド</t>
    </rPh>
    <rPh sb="3" eb="4">
      <t>ヒ</t>
    </rPh>
    <phoneticPr fontId="3"/>
  </si>
  <si>
    <t>金額(千円)</t>
    <rPh sb="3" eb="5">
      <t>センエン</t>
    </rPh>
    <phoneticPr fontId="2"/>
  </si>
  <si>
    <t>■　山口県中小企業制度融資の利用実績（令和４年度）</t>
    <rPh sb="2" eb="5">
      <t>ヤマグチケン</t>
    </rPh>
    <rPh sb="11" eb="13">
      <t>ユウシ</t>
    </rPh>
    <rPh sb="14" eb="16">
      <t>リヨウ</t>
    </rPh>
    <rPh sb="16" eb="18">
      <t>ジッセキ</t>
    </rPh>
    <rPh sb="19" eb="21">
      <t>レイワ</t>
    </rPh>
    <rPh sb="22" eb="24">
      <t>ネンド</t>
    </rPh>
    <phoneticPr fontId="2"/>
  </si>
  <si>
    <t>融資残高</t>
    <phoneticPr fontId="2"/>
  </si>
  <si>
    <t>(※)「新型コロナウイルス感染症対応資金」等の過年度資金を含む。</t>
    <rPh sb="21" eb="2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</si>
</sst>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&quot;億&quot;&quot;円&quot;"/>
    <numFmt numFmtId="178" formatCode="#,##0_ "/>
    <numFmt numFmtId="179" formatCode="0.0"/>
    <numFmt numFmtId="180" formatCode="#,##0;&quot;△ &quot;#,##0"/>
    <numFmt numFmtId="181" formatCode="#,000&quot;億&quot;&quot;円&quot;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5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2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6" fillId="0" borderId="0"/>
    <xf numFmtId="38" fontId="16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Fill="1"/>
    <xf numFmtId="0" fontId="4" fillId="0" borderId="0" xfId="0" applyFont="1"/>
    <xf numFmtId="38" fontId="1" fillId="0" borderId="0" xfId="1"/>
    <xf numFmtId="0" fontId="1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 vertical="distributed"/>
    </xf>
    <xf numFmtId="0" fontId="8" fillId="0" borderId="0" xfId="0" applyFont="1" applyAlignment="1">
      <alignment horizontal="centerContinuous" vertical="distributed"/>
    </xf>
    <xf numFmtId="0" fontId="9" fillId="0" borderId="0" xfId="0" applyFont="1"/>
    <xf numFmtId="38" fontId="9" fillId="0" borderId="0" xfId="1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3" xfId="1" applyNumberFormat="1" applyFont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38" fontId="12" fillId="0" borderId="9" xfId="1" applyFont="1" applyFill="1" applyBorder="1" applyAlignment="1">
      <alignment vertical="center"/>
    </xf>
    <xf numFmtId="38" fontId="12" fillId="0" borderId="8" xfId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horizontal="center" vertical="center"/>
    </xf>
    <xf numFmtId="176" fontId="12" fillId="0" borderId="8" xfId="1" applyNumberFormat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vertical="center"/>
    </xf>
    <xf numFmtId="38" fontId="12" fillId="0" borderId="6" xfId="1" applyFont="1" applyFill="1" applyBorder="1" applyAlignment="1">
      <alignment vertical="center"/>
    </xf>
    <xf numFmtId="176" fontId="12" fillId="0" borderId="9" xfId="1" applyNumberFormat="1" applyFont="1" applyBorder="1" applyAlignment="1">
      <alignment horizontal="right" vertical="center"/>
    </xf>
    <xf numFmtId="176" fontId="12" fillId="0" borderId="8" xfId="1" applyNumberFormat="1" applyFont="1" applyBorder="1" applyAlignment="1">
      <alignment horizontal="right" vertical="center"/>
    </xf>
    <xf numFmtId="38" fontId="12" fillId="0" borderId="12" xfId="1" applyFont="1" applyBorder="1" applyAlignment="1">
      <alignment horizontal="right" vertical="center"/>
    </xf>
    <xf numFmtId="38" fontId="12" fillId="0" borderId="13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176" fontId="12" fillId="0" borderId="12" xfId="1" applyNumberFormat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vertical="center"/>
    </xf>
    <xf numFmtId="38" fontId="12" fillId="0" borderId="10" xfId="1" applyFont="1" applyFill="1" applyBorder="1" applyAlignment="1">
      <alignment vertical="center"/>
    </xf>
    <xf numFmtId="176" fontId="12" fillId="0" borderId="11" xfId="1" applyNumberFormat="1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38" fontId="12" fillId="0" borderId="27" xfId="1" applyFont="1" applyBorder="1" applyAlignment="1">
      <alignment horizontal="right" vertical="center"/>
    </xf>
    <xf numFmtId="38" fontId="12" fillId="0" borderId="28" xfId="1" applyFont="1" applyFill="1" applyBorder="1" applyAlignment="1">
      <alignment vertical="center"/>
    </xf>
    <xf numFmtId="38" fontId="12" fillId="0" borderId="27" xfId="1" applyFont="1" applyFill="1" applyBorder="1" applyAlignment="1">
      <alignment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vertical="center"/>
    </xf>
    <xf numFmtId="38" fontId="12" fillId="0" borderId="21" xfId="1" applyFont="1" applyFill="1" applyBorder="1" applyAlignment="1">
      <alignment vertical="center"/>
    </xf>
    <xf numFmtId="176" fontId="12" fillId="0" borderId="22" xfId="1" applyNumberFormat="1" applyFont="1" applyBorder="1" applyAlignment="1">
      <alignment horizontal="right" vertical="center"/>
    </xf>
    <xf numFmtId="176" fontId="12" fillId="0" borderId="21" xfId="1" applyNumberFormat="1" applyFont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38" fontId="12" fillId="0" borderId="27" xfId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" fillId="0" borderId="0" xfId="0" applyFont="1" applyBorder="1"/>
    <xf numFmtId="0" fontId="9" fillId="0" borderId="0" xfId="0" applyFont="1" applyBorder="1"/>
    <xf numFmtId="0" fontId="7" fillId="0" borderId="13" xfId="0" applyFont="1" applyBorder="1"/>
    <xf numFmtId="176" fontId="12" fillId="0" borderId="30" xfId="1" applyNumberFormat="1" applyFont="1" applyBorder="1" applyAlignment="1">
      <alignment horizontal="right" vertical="center"/>
    </xf>
    <xf numFmtId="0" fontId="7" fillId="0" borderId="28" xfId="0" applyFont="1" applyBorder="1"/>
    <xf numFmtId="176" fontId="12" fillId="0" borderId="29" xfId="1" applyNumberFormat="1" applyFont="1" applyFill="1" applyBorder="1" applyAlignment="1">
      <alignment horizontal="right" vertical="center"/>
    </xf>
    <xf numFmtId="0" fontId="11" fillId="0" borderId="28" xfId="0" applyFont="1" applyBorder="1"/>
    <xf numFmtId="176" fontId="12" fillId="0" borderId="29" xfId="1" applyNumberFormat="1" applyFont="1" applyBorder="1" applyAlignment="1">
      <alignment horizontal="right" vertical="center"/>
    </xf>
    <xf numFmtId="0" fontId="7" fillId="0" borderId="9" xfId="0" applyFont="1" applyBorder="1"/>
    <xf numFmtId="176" fontId="12" fillId="0" borderId="25" xfId="1" applyNumberFormat="1" applyFont="1" applyBorder="1" applyAlignment="1">
      <alignment horizontal="right" vertical="center"/>
    </xf>
    <xf numFmtId="0" fontId="7" fillId="0" borderId="2" xfId="0" applyFont="1" applyBorder="1"/>
    <xf numFmtId="38" fontId="12" fillId="0" borderId="1" xfId="0" applyNumberFormat="1" applyFont="1" applyBorder="1" applyAlignment="1">
      <alignment horizontal="right" vertical="center"/>
    </xf>
    <xf numFmtId="38" fontId="12" fillId="0" borderId="2" xfId="0" applyNumberFormat="1" applyFont="1" applyFill="1" applyBorder="1" applyAlignment="1">
      <alignment vertical="center"/>
    </xf>
    <xf numFmtId="38" fontId="12" fillId="0" borderId="1" xfId="0" applyNumberFormat="1" applyFont="1" applyFill="1" applyBorder="1" applyAlignment="1">
      <alignment vertical="center"/>
    </xf>
    <xf numFmtId="38" fontId="12" fillId="0" borderId="4" xfId="0" applyNumberFormat="1" applyFont="1" applyFill="1" applyBorder="1" applyAlignment="1">
      <alignment vertical="center"/>
    </xf>
    <xf numFmtId="38" fontId="12" fillId="0" borderId="3" xfId="0" applyNumberFormat="1" applyFont="1" applyFill="1" applyBorder="1" applyAlignment="1">
      <alignment vertical="center"/>
    </xf>
    <xf numFmtId="176" fontId="12" fillId="0" borderId="23" xfId="1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1" xfId="1" applyNumberFormat="1" applyFont="1" applyFill="1" applyBorder="1" applyAlignment="1">
      <alignment horizontal="right" vertical="center"/>
    </xf>
    <xf numFmtId="179" fontId="12" fillId="0" borderId="28" xfId="1" applyNumberFormat="1" applyFont="1" applyFill="1" applyBorder="1" applyAlignment="1">
      <alignment horizontal="right" vertical="center"/>
    </xf>
    <xf numFmtId="179" fontId="12" fillId="0" borderId="28" xfId="1" applyNumberFormat="1" applyFont="1" applyFill="1" applyBorder="1" applyAlignment="1">
      <alignment horizontal="center" vertical="center"/>
    </xf>
    <xf numFmtId="38" fontId="12" fillId="0" borderId="5" xfId="0" applyNumberFormat="1" applyFont="1" applyFill="1" applyBorder="1" applyAlignment="1">
      <alignment vertical="center"/>
    </xf>
    <xf numFmtId="177" fontId="12" fillId="3" borderId="33" xfId="1" applyNumberFormat="1" applyFont="1" applyFill="1" applyBorder="1" applyAlignment="1">
      <alignment horizontal="right" vertical="center"/>
    </xf>
    <xf numFmtId="38" fontId="12" fillId="3" borderId="13" xfId="1" applyFont="1" applyFill="1" applyBorder="1" applyAlignment="1">
      <alignment vertical="center"/>
    </xf>
    <xf numFmtId="38" fontId="12" fillId="3" borderId="12" xfId="1" applyFont="1" applyFill="1" applyBorder="1" applyAlignment="1">
      <alignment vertical="center"/>
    </xf>
    <xf numFmtId="177" fontId="12" fillId="3" borderId="32" xfId="1" applyNumberFormat="1" applyFont="1" applyFill="1" applyBorder="1" applyAlignment="1">
      <alignment horizontal="right" vertical="center"/>
    </xf>
    <xf numFmtId="38" fontId="12" fillId="3" borderId="28" xfId="1" applyFont="1" applyFill="1" applyBorder="1" applyAlignment="1">
      <alignment vertical="center"/>
    </xf>
    <xf numFmtId="38" fontId="12" fillId="3" borderId="27" xfId="1" applyFont="1" applyFill="1" applyBorder="1" applyAlignment="1">
      <alignment vertical="center"/>
    </xf>
    <xf numFmtId="177" fontId="12" fillId="3" borderId="27" xfId="1" applyNumberFormat="1" applyFont="1" applyFill="1" applyBorder="1" applyAlignment="1">
      <alignment horizontal="right" vertical="center"/>
    </xf>
    <xf numFmtId="38" fontId="12" fillId="3" borderId="9" xfId="1" applyFont="1" applyFill="1" applyBorder="1" applyAlignment="1">
      <alignment vertical="center"/>
    </xf>
    <xf numFmtId="38" fontId="12" fillId="3" borderId="8" xfId="1" applyFont="1" applyFill="1" applyBorder="1" applyAlignment="1">
      <alignment vertical="center"/>
    </xf>
    <xf numFmtId="38" fontId="12" fillId="3" borderId="11" xfId="1" applyFont="1" applyFill="1" applyBorder="1" applyAlignment="1">
      <alignment vertical="center"/>
    </xf>
    <xf numFmtId="38" fontId="12" fillId="3" borderId="10" xfId="1" applyFont="1" applyFill="1" applyBorder="1" applyAlignment="1">
      <alignment vertical="center"/>
    </xf>
    <xf numFmtId="38" fontId="12" fillId="3" borderId="22" xfId="1" applyFont="1" applyFill="1" applyBorder="1" applyAlignment="1">
      <alignment vertical="center"/>
    </xf>
    <xf numFmtId="38" fontId="12" fillId="3" borderId="21" xfId="1" applyFont="1" applyFill="1" applyBorder="1" applyAlignment="1">
      <alignment vertical="center"/>
    </xf>
    <xf numFmtId="38" fontId="12" fillId="3" borderId="7" xfId="1" applyFont="1" applyFill="1" applyBorder="1" applyAlignment="1">
      <alignment vertical="center"/>
    </xf>
    <xf numFmtId="38" fontId="12" fillId="3" borderId="6" xfId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19" fillId="0" borderId="40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9" fillId="0" borderId="43" xfId="2" applyFont="1" applyBorder="1" applyAlignment="1">
      <alignment vertical="center"/>
    </xf>
    <xf numFmtId="0" fontId="19" fillId="0" borderId="17" xfId="2" applyFont="1" applyBorder="1" applyAlignment="1">
      <alignment vertical="center" shrinkToFit="1"/>
    </xf>
    <xf numFmtId="38" fontId="19" fillId="0" borderId="44" xfId="3" applyFont="1" applyBorder="1" applyAlignment="1">
      <alignment vertical="center"/>
    </xf>
    <xf numFmtId="38" fontId="19" fillId="0" borderId="17" xfId="3" applyFont="1" applyFill="1" applyBorder="1" applyAlignment="1">
      <alignment vertical="center"/>
    </xf>
    <xf numFmtId="180" fontId="19" fillId="0" borderId="45" xfId="3" applyNumberFormat="1" applyFont="1" applyBorder="1" applyAlignment="1">
      <alignment vertical="center"/>
    </xf>
    <xf numFmtId="0" fontId="19" fillId="0" borderId="46" xfId="2" applyFont="1" applyBorder="1" applyAlignment="1">
      <alignment vertical="center" shrinkToFit="1"/>
    </xf>
    <xf numFmtId="0" fontId="18" fillId="0" borderId="26" xfId="2" applyFont="1" applyBorder="1" applyAlignment="1">
      <alignment vertical="center" shrinkToFit="1"/>
    </xf>
    <xf numFmtId="38" fontId="18" fillId="0" borderId="47" xfId="3" applyFont="1" applyBorder="1" applyAlignment="1">
      <alignment vertical="center"/>
    </xf>
    <xf numFmtId="38" fontId="18" fillId="0" borderId="26" xfId="3" applyFont="1" applyFill="1" applyBorder="1" applyAlignment="1">
      <alignment vertical="center"/>
    </xf>
    <xf numFmtId="180" fontId="18" fillId="0" borderId="48" xfId="3" applyNumberFormat="1" applyFont="1" applyBorder="1" applyAlignment="1">
      <alignment vertical="center"/>
    </xf>
    <xf numFmtId="0" fontId="18" fillId="0" borderId="49" xfId="2" applyFont="1" applyBorder="1" applyAlignment="1">
      <alignment vertical="center" shrinkToFit="1"/>
    </xf>
    <xf numFmtId="38" fontId="18" fillId="0" borderId="50" xfId="3" applyFont="1" applyBorder="1" applyAlignment="1">
      <alignment vertical="center"/>
    </xf>
    <xf numFmtId="38" fontId="18" fillId="0" borderId="49" xfId="3" applyFont="1" applyFill="1" applyBorder="1" applyAlignment="1">
      <alignment vertical="center"/>
    </xf>
    <xf numFmtId="180" fontId="18" fillId="0" borderId="51" xfId="3" applyNumberFormat="1" applyFont="1" applyFill="1" applyBorder="1" applyAlignment="1">
      <alignment vertical="center"/>
    </xf>
    <xf numFmtId="0" fontId="18" fillId="0" borderId="0" xfId="2" applyFont="1" applyFill="1" applyAlignment="1">
      <alignment vertical="center"/>
    </xf>
    <xf numFmtId="180" fontId="18" fillId="0" borderId="51" xfId="3" applyNumberFormat="1" applyFont="1" applyBorder="1" applyAlignment="1">
      <alignment vertical="center"/>
    </xf>
    <xf numFmtId="0" fontId="19" fillId="0" borderId="52" xfId="2" applyFont="1" applyBorder="1" applyAlignment="1">
      <alignment vertical="center" shrinkToFit="1"/>
    </xf>
    <xf numFmtId="0" fontId="18" fillId="0" borderId="53" xfId="2" applyFont="1" applyBorder="1" applyAlignment="1">
      <alignment vertical="center" shrinkToFit="1"/>
    </xf>
    <xf numFmtId="38" fontId="18" fillId="0" borderId="54" xfId="3" applyFont="1" applyBorder="1" applyAlignment="1">
      <alignment vertical="center"/>
    </xf>
    <xf numFmtId="38" fontId="18" fillId="0" borderId="53" xfId="3" applyFont="1" applyFill="1" applyBorder="1" applyAlignment="1">
      <alignment vertical="center"/>
    </xf>
    <xf numFmtId="180" fontId="18" fillId="0" borderId="55" xfId="3" applyNumberFormat="1" applyFont="1" applyBorder="1" applyAlignment="1">
      <alignment vertical="center"/>
    </xf>
    <xf numFmtId="0" fontId="19" fillId="0" borderId="0" xfId="2" applyFont="1" applyBorder="1" applyAlignment="1">
      <alignment vertical="center" shrinkToFit="1"/>
    </xf>
    <xf numFmtId="38" fontId="19" fillId="0" borderId="47" xfId="3" applyFont="1" applyBorder="1" applyAlignment="1">
      <alignment vertical="center"/>
    </xf>
    <xf numFmtId="38" fontId="19" fillId="0" borderId="26" xfId="3" applyFont="1" applyFill="1" applyBorder="1" applyAlignment="1">
      <alignment vertical="center"/>
    </xf>
    <xf numFmtId="180" fontId="19" fillId="0" borderId="56" xfId="3" applyNumberFormat="1" applyFont="1" applyBorder="1" applyAlignment="1">
      <alignment vertical="center"/>
    </xf>
    <xf numFmtId="0" fontId="18" fillId="0" borderId="14" xfId="2" applyFont="1" applyBorder="1" applyAlignment="1">
      <alignment vertical="center" shrinkToFit="1"/>
    </xf>
    <xf numFmtId="38" fontId="18" fillId="0" borderId="57" xfId="3" applyFont="1" applyBorder="1" applyAlignment="1">
      <alignment vertical="center"/>
    </xf>
    <xf numFmtId="38" fontId="18" fillId="0" borderId="14" xfId="3" applyFont="1" applyFill="1" applyBorder="1" applyAlignment="1">
      <alignment vertical="center"/>
    </xf>
    <xf numFmtId="180" fontId="18" fillId="0" borderId="58" xfId="3" applyNumberFormat="1" applyFont="1" applyBorder="1" applyAlignment="1">
      <alignment vertical="center"/>
    </xf>
    <xf numFmtId="0" fontId="18" fillId="0" borderId="59" xfId="2" applyFont="1" applyBorder="1" applyAlignment="1">
      <alignment vertical="center" shrinkToFit="1"/>
    </xf>
    <xf numFmtId="0" fontId="18" fillId="0" borderId="0" xfId="2" applyFont="1" applyBorder="1" applyAlignment="1">
      <alignment vertical="center" shrinkToFit="1"/>
    </xf>
    <xf numFmtId="38" fontId="18" fillId="0" borderId="60" xfId="3" applyFont="1" applyBorder="1" applyAlignment="1">
      <alignment vertical="center"/>
    </xf>
    <xf numFmtId="38" fontId="18" fillId="0" borderId="0" xfId="3" applyFont="1" applyFill="1" applyBorder="1" applyAlignment="1">
      <alignment vertical="center"/>
    </xf>
    <xf numFmtId="180" fontId="18" fillId="0" borderId="61" xfId="3" applyNumberFormat="1" applyFont="1" applyBorder="1" applyAlignment="1">
      <alignment vertical="center"/>
    </xf>
    <xf numFmtId="0" fontId="19" fillId="0" borderId="62" xfId="2" applyFont="1" applyBorder="1" applyAlignment="1">
      <alignment vertical="center"/>
    </xf>
    <xf numFmtId="0" fontId="19" fillId="0" borderId="5" xfId="2" applyFont="1" applyBorder="1" applyAlignment="1">
      <alignment vertical="center" shrinkToFit="1"/>
    </xf>
    <xf numFmtId="38" fontId="19" fillId="0" borderId="63" xfId="3" applyFont="1" applyBorder="1" applyAlignment="1">
      <alignment vertical="center"/>
    </xf>
    <xf numFmtId="38" fontId="19" fillId="0" borderId="5" xfId="3" applyFont="1" applyFill="1" applyBorder="1" applyAlignment="1">
      <alignment vertical="center"/>
    </xf>
    <xf numFmtId="180" fontId="19" fillId="0" borderId="51" xfId="3" applyNumberFormat="1" applyFont="1" applyBorder="1" applyAlignment="1">
      <alignment vertical="center"/>
    </xf>
    <xf numFmtId="0" fontId="18" fillId="0" borderId="64" xfId="2" applyFont="1" applyBorder="1" applyAlignment="1">
      <alignment vertical="center" shrinkToFit="1"/>
    </xf>
    <xf numFmtId="38" fontId="19" fillId="0" borderId="60" xfId="2" applyNumberFormat="1" applyFont="1" applyBorder="1" applyAlignment="1">
      <alignment vertical="center"/>
    </xf>
    <xf numFmtId="38" fontId="19" fillId="0" borderId="17" xfId="2" applyNumberFormat="1" applyFont="1" applyFill="1" applyBorder="1" applyAlignment="1">
      <alignment vertical="center"/>
    </xf>
    <xf numFmtId="0" fontId="18" fillId="0" borderId="18" xfId="2" applyFont="1" applyBorder="1" applyAlignment="1">
      <alignment vertical="center" shrinkToFit="1"/>
    </xf>
    <xf numFmtId="38" fontId="18" fillId="0" borderId="65" xfId="3" applyFont="1" applyBorder="1" applyAlignment="1">
      <alignment vertical="center"/>
    </xf>
    <xf numFmtId="38" fontId="18" fillId="0" borderId="18" xfId="3" applyFont="1" applyFill="1" applyBorder="1" applyAlignment="1">
      <alignment vertical="center"/>
    </xf>
    <xf numFmtId="180" fontId="18" fillId="0" borderId="51" xfId="2" applyNumberFormat="1" applyFont="1" applyBorder="1" applyAlignment="1">
      <alignment vertical="center"/>
    </xf>
    <xf numFmtId="0" fontId="18" fillId="0" borderId="51" xfId="2" applyFont="1" applyBorder="1" applyAlignment="1">
      <alignment vertical="center" shrinkToFit="1"/>
    </xf>
    <xf numFmtId="38" fontId="18" fillId="0" borderId="50" xfId="3" applyFont="1" applyFill="1" applyBorder="1" applyAlignment="1">
      <alignment vertical="center"/>
    </xf>
    <xf numFmtId="38" fontId="18" fillId="0" borderId="66" xfId="3" applyFont="1" applyFill="1" applyBorder="1" applyAlignment="1">
      <alignment vertical="center"/>
    </xf>
    <xf numFmtId="0" fontId="18" fillId="0" borderId="16" xfId="2" applyFont="1" applyBorder="1" applyAlignment="1">
      <alignment vertical="center" shrinkToFit="1"/>
    </xf>
    <xf numFmtId="38" fontId="18" fillId="0" borderId="44" xfId="3" applyFont="1" applyFill="1" applyBorder="1" applyAlignment="1">
      <alignment vertical="center"/>
    </xf>
    <xf numFmtId="38" fontId="18" fillId="0" borderId="17" xfId="3" applyFont="1" applyFill="1" applyBorder="1" applyAlignment="1">
      <alignment vertical="center"/>
    </xf>
    <xf numFmtId="180" fontId="18" fillId="0" borderId="45" xfId="3" applyNumberFormat="1" applyFont="1" applyBorder="1" applyAlignment="1">
      <alignment vertical="center"/>
    </xf>
    <xf numFmtId="0" fontId="19" fillId="0" borderId="18" xfId="2" applyFont="1" applyBorder="1" applyAlignment="1">
      <alignment vertical="center" shrinkToFit="1"/>
    </xf>
    <xf numFmtId="38" fontId="19" fillId="0" borderId="65" xfId="3" applyFont="1" applyBorder="1" applyAlignment="1">
      <alignment vertical="center"/>
    </xf>
    <xf numFmtId="38" fontId="19" fillId="0" borderId="18" xfId="3" applyFont="1" applyFill="1" applyBorder="1" applyAlignment="1">
      <alignment vertical="center"/>
    </xf>
    <xf numFmtId="180" fontId="19" fillId="0" borderId="67" xfId="3" applyNumberFormat="1" applyFont="1" applyBorder="1" applyAlignment="1">
      <alignment vertical="center"/>
    </xf>
    <xf numFmtId="38" fontId="20" fillId="0" borderId="70" xfId="3" applyFont="1" applyBorder="1" applyAlignment="1">
      <alignment vertical="center" shrinkToFit="1"/>
    </xf>
    <xf numFmtId="38" fontId="20" fillId="0" borderId="69" xfId="3" applyFont="1" applyBorder="1" applyAlignment="1">
      <alignment vertical="center" shrinkToFit="1"/>
    </xf>
    <xf numFmtId="180" fontId="19" fillId="0" borderId="71" xfId="3" applyNumberFormat="1" applyFont="1" applyBorder="1" applyAlignment="1">
      <alignment vertical="center" shrinkToFit="1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38" fontId="18" fillId="0" borderId="0" xfId="3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Alignment="1">
      <alignment vertical="center"/>
    </xf>
    <xf numFmtId="181" fontId="12" fillId="0" borderId="3" xfId="0" applyNumberFormat="1" applyFont="1" applyBorder="1" applyAlignment="1">
      <alignment horizontal="right" vertical="center"/>
    </xf>
    <xf numFmtId="0" fontId="22" fillId="0" borderId="2" xfId="0" applyFont="1" applyBorder="1" applyAlignment="1">
      <alignment horizontal="centerContinuous" vertical="center"/>
    </xf>
    <xf numFmtId="0" fontId="22" fillId="0" borderId="5" xfId="0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0" borderId="30" xfId="1" applyNumberFormat="1" applyFont="1" applyFill="1" applyBorder="1" applyAlignment="1">
      <alignment horizontal="right" vertical="center"/>
    </xf>
    <xf numFmtId="0" fontId="23" fillId="0" borderId="72" xfId="1" applyNumberFormat="1" applyFont="1" applyFill="1" applyBorder="1" applyAlignment="1">
      <alignment horizontal="right" vertical="center"/>
    </xf>
    <xf numFmtId="176" fontId="23" fillId="0" borderId="30" xfId="1" applyNumberFormat="1" applyFont="1" applyBorder="1" applyAlignment="1">
      <alignment horizontal="right" vertical="center"/>
    </xf>
    <xf numFmtId="176" fontId="23" fillId="0" borderId="29" xfId="1" applyNumberFormat="1" applyFont="1" applyFill="1" applyBorder="1" applyAlignment="1">
      <alignment horizontal="right" vertical="center"/>
    </xf>
    <xf numFmtId="176" fontId="23" fillId="0" borderId="21" xfId="1" applyNumberFormat="1" applyFont="1" applyFill="1" applyBorder="1" applyAlignment="1">
      <alignment horizontal="right" vertical="center"/>
    </xf>
    <xf numFmtId="176" fontId="23" fillId="0" borderId="29" xfId="1" applyNumberFormat="1" applyFont="1" applyBorder="1" applyAlignment="1">
      <alignment horizontal="right" vertical="center"/>
    </xf>
    <xf numFmtId="176" fontId="23" fillId="0" borderId="21" xfId="1" applyNumberFormat="1" applyFont="1" applyBorder="1" applyAlignment="1">
      <alignment horizontal="right" vertical="center"/>
    </xf>
    <xf numFmtId="176" fontId="23" fillId="0" borderId="25" xfId="1" applyNumberFormat="1" applyFont="1" applyBorder="1" applyAlignment="1">
      <alignment horizontal="right" vertical="center"/>
    </xf>
    <xf numFmtId="176" fontId="23" fillId="0" borderId="6" xfId="1" applyNumberFormat="1" applyFont="1" applyBorder="1" applyAlignment="1">
      <alignment horizontal="right" vertical="center"/>
    </xf>
    <xf numFmtId="38" fontId="23" fillId="0" borderId="23" xfId="0" applyNumberFormat="1" applyFont="1" applyFill="1" applyBorder="1" applyAlignment="1">
      <alignment vertical="center"/>
    </xf>
    <xf numFmtId="38" fontId="23" fillId="0" borderId="5" xfId="0" applyNumberFormat="1" applyFont="1" applyFill="1" applyBorder="1" applyAlignment="1">
      <alignment vertical="center"/>
    </xf>
    <xf numFmtId="176" fontId="23" fillId="0" borderId="2" xfId="1" applyNumberFormat="1" applyFont="1" applyFill="1" applyBorder="1" applyAlignment="1">
      <alignment horizontal="right" vertical="center"/>
    </xf>
    <xf numFmtId="176" fontId="23" fillId="0" borderId="23" xfId="1" applyNumberFormat="1" applyFont="1" applyBorder="1" applyAlignment="1">
      <alignment horizontal="right" vertical="center"/>
    </xf>
    <xf numFmtId="176" fontId="23" fillId="0" borderId="3" xfId="1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7" fillId="0" borderId="0" xfId="0" applyFont="1" applyAlignment="1">
      <alignment horizontal="center" vertical="distributed"/>
    </xf>
    <xf numFmtId="0" fontId="24" fillId="0" borderId="0" xfId="0" applyFont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76" fontId="23" fillId="0" borderId="2" xfId="1" applyNumberFormat="1" applyFont="1" applyFill="1" applyBorder="1" applyAlignment="1">
      <alignment horizontal="center" vertical="center"/>
    </xf>
    <xf numFmtId="176" fontId="23" fillId="0" borderId="3" xfId="1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6" fontId="12" fillId="0" borderId="2" xfId="1" applyNumberFormat="1" applyFont="1" applyFill="1" applyBorder="1" applyAlignment="1">
      <alignment horizontal="center" vertical="center"/>
    </xf>
    <xf numFmtId="176" fontId="12" fillId="0" borderId="3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177" fontId="12" fillId="4" borderId="19" xfId="1" applyNumberFormat="1" applyFont="1" applyFill="1" applyBorder="1" applyAlignment="1">
      <alignment horizontal="right" vertical="center"/>
    </xf>
    <xf numFmtId="38" fontId="23" fillId="4" borderId="30" xfId="1" applyFont="1" applyFill="1" applyBorder="1" applyAlignment="1">
      <alignment vertical="center"/>
    </xf>
    <xf numFmtId="38" fontId="23" fillId="4" borderId="10" xfId="1" applyFont="1" applyFill="1" applyBorder="1" applyAlignment="1">
      <alignment vertical="center"/>
    </xf>
    <xf numFmtId="0" fontId="23" fillId="4" borderId="11" xfId="1" applyNumberFormat="1" applyFont="1" applyFill="1" applyBorder="1" applyAlignment="1">
      <alignment horizontal="right" vertical="center"/>
    </xf>
    <xf numFmtId="38" fontId="23" fillId="4" borderId="10" xfId="1" applyFont="1" applyFill="1" applyBorder="1" applyAlignment="1">
      <alignment horizontal="right" vertical="center"/>
    </xf>
    <xf numFmtId="177" fontId="12" fillId="4" borderId="66" xfId="1" applyNumberFormat="1" applyFont="1" applyFill="1" applyBorder="1" applyAlignment="1">
      <alignment horizontal="right" vertical="center"/>
    </xf>
    <xf numFmtId="38" fontId="23" fillId="4" borderId="29" xfId="1" applyFont="1" applyFill="1" applyBorder="1" applyAlignment="1">
      <alignment vertical="center"/>
    </xf>
    <xf numFmtId="38" fontId="23" fillId="4" borderId="21" xfId="1" applyFont="1" applyFill="1" applyBorder="1" applyAlignment="1">
      <alignment vertical="center"/>
    </xf>
    <xf numFmtId="179" fontId="23" fillId="4" borderId="28" xfId="1" applyNumberFormat="1" applyFont="1" applyFill="1" applyBorder="1" applyAlignment="1">
      <alignment horizontal="right" vertical="center"/>
    </xf>
    <xf numFmtId="177" fontId="12" fillId="4" borderId="21" xfId="1" applyNumberFormat="1" applyFont="1" applyFill="1" applyBorder="1" applyAlignment="1">
      <alignment horizontal="right" vertical="center"/>
    </xf>
    <xf numFmtId="38" fontId="23" fillId="4" borderId="25" xfId="1" applyFont="1" applyFill="1" applyBorder="1" applyAlignment="1">
      <alignment vertical="center"/>
    </xf>
    <xf numFmtId="38" fontId="23" fillId="4" borderId="6" xfId="1" applyFont="1" applyFill="1" applyBorder="1" applyAlignment="1">
      <alignment vertical="center"/>
    </xf>
    <xf numFmtId="179" fontId="23" fillId="4" borderId="28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AA7A547A-A6C3-449B-8A0F-726445562425}"/>
    <cellStyle name="標準" xfId="0" builtinId="0"/>
    <cellStyle name="標準 2" xfId="2" xr:uid="{97B7FC1F-59B0-423C-956E-557335EE5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751115</xdr:colOff>
      <xdr:row>6</xdr:row>
      <xdr:rowOff>217714</xdr:rowOff>
    </xdr:from>
    <xdr:to>
      <xdr:col>10</xdr:col>
      <xdr:colOff>751115</xdr:colOff>
      <xdr:row>8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3561F-BF9C-4297-9ABC-469029F6A52F}"/>
            </a:ext>
          </a:extLst>
        </xdr:cNvPr>
        <xdr:cNvSpPr txBox="1"/>
      </xdr:nvSpPr>
      <xdr:spPr>
        <a:xfrm>
          <a:off x="9808029" y="1807028"/>
          <a:ext cx="772886" cy="478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(※)</a:t>
          </a:r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33565</xdr:colOff>
      <xdr:row>16</xdr:row>
      <xdr:rowOff>30844</xdr:rowOff>
    </xdr:from>
    <xdr:to>
      <xdr:col>3</xdr:col>
      <xdr:colOff>371930</xdr:colOff>
      <xdr:row>18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B6F47B-87F3-4862-B6DC-36CB4F1E594C}"/>
            </a:ext>
          </a:extLst>
        </xdr:cNvPr>
        <xdr:cNvSpPr txBox="1"/>
      </xdr:nvSpPr>
      <xdr:spPr>
        <a:xfrm>
          <a:off x="33565" y="4276273"/>
          <a:ext cx="3776436" cy="5043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※</a:t>
          </a:r>
          <a:r>
            <a:rPr kumimoji="1" lang="ja-JP" altLang="en-US" sz="1800"/>
            <a:t>水色セルのみ手打ちしてます</a:t>
          </a:r>
          <a:endParaRPr kumimoji="1" lang="en-US" altLang="ja-JP" sz="1800"/>
        </a:p>
        <a:p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5F7A-51F0-4793-8C96-2F35F8B399C7}">
  <dimension ref="A1:O14"/>
  <sheetViews>
    <sheetView tabSelected="1"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K20" sqref="K20"/>
    </sheetView>
  </sheetViews>
  <sheetFormatPr defaultRowHeight="13.2" x14ac:dyDescent="0.2"/>
  <cols>
    <col min="1" max="1" width="3.109375" customWidth="1"/>
    <col min="2" max="2" width="3.6640625" bestFit="1" customWidth="1"/>
    <col min="3" max="3" width="38.109375" bestFit="1" customWidth="1"/>
    <col min="4" max="4" width="12.33203125" customWidth="1"/>
    <col min="5" max="5" width="16.109375" bestFit="1" customWidth="1"/>
    <col min="6" max="6" width="10.44140625" bestFit="1" customWidth="1"/>
    <col min="7" max="7" width="16.88671875" bestFit="1" customWidth="1"/>
    <col min="8" max="8" width="17.6640625" bestFit="1" customWidth="1"/>
    <col min="9" max="9" width="13.6640625" bestFit="1" customWidth="1"/>
    <col min="10" max="10" width="11.33203125" bestFit="1" customWidth="1"/>
    <col min="11" max="11" width="24.109375" bestFit="1" customWidth="1"/>
    <col min="12" max="12" width="10" bestFit="1" customWidth="1"/>
    <col min="13" max="13" width="9.109375" bestFit="1" customWidth="1"/>
    <col min="14" max="14" width="21.33203125" customWidth="1"/>
  </cols>
  <sheetData>
    <row r="1" spans="1:15" x14ac:dyDescent="0.2">
      <c r="E1" s="3"/>
    </row>
    <row r="2" spans="1:15" ht="21" x14ac:dyDescent="0.2">
      <c r="C2" s="9"/>
      <c r="D2" s="8"/>
      <c r="E2" s="8"/>
      <c r="F2" s="187"/>
      <c r="G2" s="187"/>
    </row>
    <row r="3" spans="1:15" s="7" customFormat="1" ht="29.4" x14ac:dyDescent="0.35">
      <c r="B3" s="188" t="s">
        <v>72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5" ht="19.2" x14ac:dyDescent="0.25">
      <c r="B4" s="2"/>
      <c r="C4" s="6"/>
      <c r="D4" s="2"/>
      <c r="E4" s="2"/>
      <c r="F4" s="2"/>
      <c r="G4" s="2"/>
      <c r="H4" s="2"/>
      <c r="I4" s="2"/>
      <c r="J4" s="2"/>
      <c r="K4" s="2"/>
      <c r="L4" s="189"/>
      <c r="M4" s="189"/>
      <c r="N4" s="189"/>
    </row>
    <row r="5" spans="1:15" ht="21" customHeight="1" x14ac:dyDescent="0.2">
      <c r="B5" s="190" t="s">
        <v>13</v>
      </c>
      <c r="C5" s="191"/>
      <c r="D5" s="192"/>
      <c r="E5" s="192" t="s">
        <v>10</v>
      </c>
      <c r="F5" s="163" t="s">
        <v>12</v>
      </c>
      <c r="G5" s="164"/>
      <c r="H5" s="164"/>
      <c r="I5" s="165"/>
      <c r="J5" s="199" t="s">
        <v>73</v>
      </c>
      <c r="K5" s="200"/>
      <c r="L5" s="200"/>
      <c r="M5" s="201"/>
      <c r="N5" s="202" t="s">
        <v>68</v>
      </c>
    </row>
    <row r="6" spans="1:15" ht="21" customHeight="1" x14ac:dyDescent="0.2">
      <c r="B6" s="193"/>
      <c r="C6" s="194"/>
      <c r="D6" s="195"/>
      <c r="E6" s="195"/>
      <c r="F6" s="205" t="s">
        <v>69</v>
      </c>
      <c r="G6" s="206"/>
      <c r="H6" s="207" t="s">
        <v>70</v>
      </c>
      <c r="I6" s="208"/>
      <c r="J6" s="209" t="s">
        <v>34</v>
      </c>
      <c r="K6" s="210"/>
      <c r="L6" s="207" t="s">
        <v>70</v>
      </c>
      <c r="M6" s="208"/>
      <c r="N6" s="203"/>
    </row>
    <row r="7" spans="1:15" ht="21" customHeight="1" x14ac:dyDescent="0.2">
      <c r="A7" s="5"/>
      <c r="B7" s="196"/>
      <c r="C7" s="197"/>
      <c r="D7" s="198"/>
      <c r="E7" s="198"/>
      <c r="F7" s="166" t="s">
        <v>15</v>
      </c>
      <c r="G7" s="167" t="s">
        <v>71</v>
      </c>
      <c r="H7" s="184" t="s">
        <v>15</v>
      </c>
      <c r="I7" s="182" t="s">
        <v>16</v>
      </c>
      <c r="J7" s="166" t="s">
        <v>15</v>
      </c>
      <c r="K7" s="183" t="s">
        <v>71</v>
      </c>
      <c r="L7" s="166" t="s">
        <v>15</v>
      </c>
      <c r="M7" s="183" t="s">
        <v>16</v>
      </c>
      <c r="N7" s="204"/>
    </row>
    <row r="8" spans="1:15" ht="21" customHeight="1" x14ac:dyDescent="0.25">
      <c r="B8" s="56"/>
      <c r="C8" s="185" t="s">
        <v>6</v>
      </c>
      <c r="D8" s="186"/>
      <c r="E8" s="238">
        <v>55</v>
      </c>
      <c r="F8" s="239">
        <v>27</v>
      </c>
      <c r="G8" s="240">
        <v>591850</v>
      </c>
      <c r="H8" s="241">
        <v>10.299999999999999</v>
      </c>
      <c r="I8" s="241">
        <v>10.8</v>
      </c>
      <c r="J8" s="239">
        <v>12918</v>
      </c>
      <c r="K8" s="242">
        <v>184996302</v>
      </c>
      <c r="L8" s="168">
        <v>96.7</v>
      </c>
      <c r="M8" s="169">
        <v>91.100000000000009</v>
      </c>
      <c r="N8" s="170">
        <v>10.760909</v>
      </c>
    </row>
    <row r="9" spans="1:15" ht="21" customHeight="1" x14ac:dyDescent="0.25">
      <c r="B9" s="58"/>
      <c r="C9" s="211" t="s">
        <v>5</v>
      </c>
      <c r="D9" s="212"/>
      <c r="E9" s="243">
        <v>55</v>
      </c>
      <c r="F9" s="244">
        <v>159</v>
      </c>
      <c r="G9" s="245">
        <v>1338970</v>
      </c>
      <c r="H9" s="246">
        <v>100</v>
      </c>
      <c r="I9" s="246">
        <v>103.69999999999999</v>
      </c>
      <c r="J9" s="244">
        <v>578</v>
      </c>
      <c r="K9" s="245">
        <v>2980826</v>
      </c>
      <c r="L9" s="171">
        <v>108.2</v>
      </c>
      <c r="M9" s="172">
        <v>122.50000000000001</v>
      </c>
      <c r="N9" s="171">
        <v>24.344909000000001</v>
      </c>
    </row>
    <row r="10" spans="1:15" ht="21" customHeight="1" x14ac:dyDescent="0.25">
      <c r="B10" s="60"/>
      <c r="C10" s="211" t="s">
        <v>4</v>
      </c>
      <c r="D10" s="212"/>
      <c r="E10" s="243">
        <v>215</v>
      </c>
      <c r="F10" s="244">
        <v>692</v>
      </c>
      <c r="G10" s="245">
        <v>3271465</v>
      </c>
      <c r="H10" s="246">
        <v>109.00000000000001</v>
      </c>
      <c r="I10" s="246">
        <v>111.80000000000001</v>
      </c>
      <c r="J10" s="244">
        <v>1740</v>
      </c>
      <c r="K10" s="245">
        <v>5384650</v>
      </c>
      <c r="L10" s="171">
        <v>98</v>
      </c>
      <c r="M10" s="172">
        <v>111.00000000000001</v>
      </c>
      <c r="N10" s="171">
        <v>15.216116</v>
      </c>
    </row>
    <row r="11" spans="1:15" ht="21" customHeight="1" x14ac:dyDescent="0.25">
      <c r="B11" s="58"/>
      <c r="C11" s="211" t="s">
        <v>3</v>
      </c>
      <c r="D11" s="212"/>
      <c r="E11" s="243">
        <v>805</v>
      </c>
      <c r="F11" s="244">
        <v>793</v>
      </c>
      <c r="G11" s="245">
        <v>13623955</v>
      </c>
      <c r="H11" s="246">
        <v>151</v>
      </c>
      <c r="I11" s="246">
        <v>186.5</v>
      </c>
      <c r="J11" s="244">
        <v>3141</v>
      </c>
      <c r="K11" s="245">
        <v>47037205</v>
      </c>
      <c r="L11" s="173">
        <v>103.2</v>
      </c>
      <c r="M11" s="174">
        <v>100.49999999999999</v>
      </c>
      <c r="N11" s="173">
        <v>16.924168000000002</v>
      </c>
    </row>
    <row r="12" spans="1:15" ht="21" customHeight="1" x14ac:dyDescent="0.25">
      <c r="A12" s="5"/>
      <c r="B12" s="62"/>
      <c r="C12" s="215" t="s">
        <v>2</v>
      </c>
      <c r="D12" s="216"/>
      <c r="E12" s="247">
        <v>5</v>
      </c>
      <c r="F12" s="248">
        <v>0</v>
      </c>
      <c r="G12" s="249">
        <v>0</v>
      </c>
      <c r="H12" s="250" t="s">
        <v>0</v>
      </c>
      <c r="I12" s="250" t="s">
        <v>0</v>
      </c>
      <c r="J12" s="248">
        <v>2</v>
      </c>
      <c r="K12" s="249">
        <v>28574</v>
      </c>
      <c r="L12" s="175">
        <v>100</v>
      </c>
      <c r="M12" s="176">
        <v>89.1</v>
      </c>
      <c r="N12" s="175">
        <v>0</v>
      </c>
    </row>
    <row r="13" spans="1:15" ht="21" customHeight="1" x14ac:dyDescent="0.25">
      <c r="A13" s="54"/>
      <c r="B13" s="64"/>
      <c r="C13" s="213" t="s">
        <v>1</v>
      </c>
      <c r="D13" s="214"/>
      <c r="E13" s="162">
        <f>+SUM(E8:E12)</f>
        <v>1135</v>
      </c>
      <c r="F13" s="177">
        <f>+SUM(F8:F12)</f>
        <v>1671</v>
      </c>
      <c r="G13" s="178">
        <f>+SUM(G8:G12)</f>
        <v>18826240</v>
      </c>
      <c r="H13" s="179">
        <v>105.69999999999999</v>
      </c>
      <c r="I13" s="179">
        <v>110.80000000000001</v>
      </c>
      <c r="J13" s="177">
        <f>+SUM(J8:J12)</f>
        <v>18379</v>
      </c>
      <c r="K13" s="178">
        <f>+SUM(K8:K12)</f>
        <v>240427557</v>
      </c>
      <c r="L13" s="180">
        <v>98.2</v>
      </c>
      <c r="M13" s="181">
        <v>93.5</v>
      </c>
      <c r="N13" s="180">
        <f>ROUND(G13/E13,3)/1000</f>
        <v>16.586995999999999</v>
      </c>
      <c r="O13" s="4"/>
    </row>
    <row r="14" spans="1:15" ht="54" customHeight="1" x14ac:dyDescent="0.2">
      <c r="B14" s="55"/>
      <c r="C14" s="13" t="s">
        <v>74</v>
      </c>
      <c r="D14" s="10"/>
      <c r="E14" s="11"/>
      <c r="F14" s="12"/>
      <c r="G14" s="12"/>
      <c r="H14" s="13"/>
      <c r="I14" s="13"/>
      <c r="J14" s="12"/>
      <c r="K14" s="12"/>
      <c r="L14" s="13"/>
      <c r="M14" s="13"/>
      <c r="N14" s="13"/>
    </row>
  </sheetData>
  <mergeCells count="17">
    <mergeCell ref="C9:D9"/>
    <mergeCell ref="C10:D10"/>
    <mergeCell ref="C11:D11"/>
    <mergeCell ref="C13:D13"/>
    <mergeCell ref="C12:D12"/>
    <mergeCell ref="C8:D8"/>
    <mergeCell ref="F2:G2"/>
    <mergeCell ref="B3:N3"/>
    <mergeCell ref="L4:N4"/>
    <mergeCell ref="B5:D7"/>
    <mergeCell ref="E5:E7"/>
    <mergeCell ref="J5:M5"/>
    <mergeCell ref="N5:N7"/>
    <mergeCell ref="F6:G6"/>
    <mergeCell ref="H6:I6"/>
    <mergeCell ref="J6:K6"/>
    <mergeCell ref="L6:M6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0A4B-F1D2-4156-9104-D2D9D2F26710}">
  <sheetPr>
    <tabColor rgb="FFCCFFFF"/>
  </sheetPr>
  <dimension ref="A1:O31"/>
  <sheetViews>
    <sheetView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L9" sqref="L9"/>
    </sheetView>
  </sheetViews>
  <sheetFormatPr defaultRowHeight="13.2" x14ac:dyDescent="0.2"/>
  <cols>
    <col min="1" max="1" width="3.109375" customWidth="1"/>
    <col min="2" max="2" width="3.6640625" bestFit="1" customWidth="1"/>
    <col min="3" max="3" width="38.109375" bestFit="1" customWidth="1"/>
    <col min="4" max="4" width="12.33203125" customWidth="1"/>
    <col min="5" max="5" width="16.109375" bestFit="1" customWidth="1"/>
    <col min="6" max="6" width="10.44140625" bestFit="1" customWidth="1"/>
    <col min="7" max="7" width="16.88671875" bestFit="1" customWidth="1"/>
    <col min="8" max="8" width="17.6640625" bestFit="1" customWidth="1"/>
    <col min="9" max="9" width="13.6640625" bestFit="1" customWidth="1"/>
    <col min="10" max="10" width="10.88671875" bestFit="1" customWidth="1"/>
    <col min="11" max="11" width="18.44140625" bestFit="1" customWidth="1"/>
    <col min="12" max="12" width="10" bestFit="1" customWidth="1"/>
    <col min="13" max="13" width="9.109375" bestFit="1" customWidth="1"/>
    <col min="14" max="14" width="28.21875" customWidth="1"/>
  </cols>
  <sheetData>
    <row r="1" spans="1:15" x14ac:dyDescent="0.2">
      <c r="E1" s="3"/>
    </row>
    <row r="2" spans="1:15" ht="21" x14ac:dyDescent="0.2">
      <c r="C2" s="9"/>
      <c r="D2" s="8"/>
      <c r="E2" s="8" t="s">
        <v>31</v>
      </c>
      <c r="F2" s="187" t="s">
        <v>32</v>
      </c>
      <c r="G2" s="187"/>
    </row>
    <row r="3" spans="1:15" s="7" customFormat="1" ht="29.4" x14ac:dyDescent="0.35">
      <c r="B3" s="218" t="s">
        <v>26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</row>
    <row r="4" spans="1:15" ht="19.2" x14ac:dyDescent="0.25">
      <c r="B4" s="2"/>
      <c r="C4" s="6"/>
      <c r="D4" s="2"/>
      <c r="E4" s="2"/>
      <c r="F4" s="2"/>
      <c r="G4" s="2"/>
      <c r="H4" s="2"/>
      <c r="I4" s="2"/>
      <c r="J4" s="2"/>
      <c r="K4" s="2"/>
      <c r="L4" s="189"/>
      <c r="M4" s="189"/>
      <c r="N4" s="189"/>
    </row>
    <row r="5" spans="1:15" ht="21" customHeight="1" x14ac:dyDescent="0.2">
      <c r="B5" s="190" t="s">
        <v>13</v>
      </c>
      <c r="C5" s="191"/>
      <c r="D5" s="191"/>
      <c r="E5" s="192" t="s">
        <v>10</v>
      </c>
      <c r="F5" s="52" t="s">
        <v>12</v>
      </c>
      <c r="G5" s="51"/>
      <c r="H5" s="51"/>
      <c r="I5" s="53"/>
      <c r="J5" s="217" t="s">
        <v>11</v>
      </c>
      <c r="K5" s="213"/>
      <c r="L5" s="213"/>
      <c r="M5" s="214"/>
      <c r="N5" s="219" t="s">
        <v>30</v>
      </c>
    </row>
    <row r="6" spans="1:15" ht="21" customHeight="1" x14ac:dyDescent="0.2">
      <c r="B6" s="193"/>
      <c r="C6" s="194"/>
      <c r="D6" s="194"/>
      <c r="E6" s="195"/>
      <c r="F6" s="222" t="s">
        <v>27</v>
      </c>
      <c r="G6" s="223"/>
      <c r="H6" s="224" t="s">
        <v>29</v>
      </c>
      <c r="I6" s="225"/>
      <c r="J6" s="226" t="s">
        <v>34</v>
      </c>
      <c r="K6" s="227"/>
      <c r="L6" s="224" t="s">
        <v>29</v>
      </c>
      <c r="M6" s="225"/>
      <c r="N6" s="220"/>
    </row>
    <row r="7" spans="1:15" ht="21" customHeight="1" x14ac:dyDescent="0.2">
      <c r="A7" s="5"/>
      <c r="B7" s="196"/>
      <c r="C7" s="197"/>
      <c r="D7" s="197"/>
      <c r="E7" s="198"/>
      <c r="F7" s="14" t="s">
        <v>15</v>
      </c>
      <c r="G7" s="15" t="s">
        <v>28</v>
      </c>
      <c r="H7" s="71" t="s">
        <v>15</v>
      </c>
      <c r="I7" s="16" t="s">
        <v>16</v>
      </c>
      <c r="J7" s="14" t="s">
        <v>15</v>
      </c>
      <c r="K7" s="15" t="s">
        <v>28</v>
      </c>
      <c r="L7" s="14" t="s">
        <v>15</v>
      </c>
      <c r="M7" s="15" t="s">
        <v>16</v>
      </c>
      <c r="N7" s="221"/>
    </row>
    <row r="8" spans="1:15" ht="21" customHeight="1" x14ac:dyDescent="0.25">
      <c r="B8" s="56"/>
      <c r="C8" s="185" t="s">
        <v>6</v>
      </c>
      <c r="D8" s="185"/>
      <c r="E8" s="77">
        <v>55</v>
      </c>
      <c r="F8" s="78">
        <v>27</v>
      </c>
      <c r="G8" s="79">
        <v>591850</v>
      </c>
      <c r="H8" s="73">
        <f>ROUND(F8/F21,3)*100</f>
        <v>96.399999999999991</v>
      </c>
      <c r="I8" s="73">
        <f>ROUND(G8/G21,3)*100</f>
        <v>80.600000000000009</v>
      </c>
      <c r="J8" s="86">
        <v>12918</v>
      </c>
      <c r="K8" s="87">
        <v>184996302</v>
      </c>
      <c r="L8" s="73">
        <f>ROUND(J8/J21,3)*100</f>
        <v>3799.4</v>
      </c>
      <c r="M8" s="73">
        <f>ROUND(K8/K21,3)*100</f>
        <v>3764.3</v>
      </c>
      <c r="N8" s="57">
        <f>ROUND(G8/E8,3)/1000</f>
        <v>10.760909</v>
      </c>
    </row>
    <row r="9" spans="1:15" ht="21" customHeight="1" x14ac:dyDescent="0.25">
      <c r="B9" s="58"/>
      <c r="C9" s="211" t="s">
        <v>5</v>
      </c>
      <c r="D9" s="211"/>
      <c r="E9" s="80">
        <v>55</v>
      </c>
      <c r="F9" s="81">
        <v>159</v>
      </c>
      <c r="G9" s="82">
        <v>1338970</v>
      </c>
      <c r="H9" s="74">
        <f>ROUND(F9/F22,3)*100</f>
        <v>100</v>
      </c>
      <c r="I9" s="74">
        <f>ROUND(G9/G22,3)*100</f>
        <v>103.69999999999999</v>
      </c>
      <c r="J9" s="88">
        <v>578</v>
      </c>
      <c r="K9" s="89">
        <v>2980826</v>
      </c>
      <c r="L9" s="49">
        <f t="shared" ref="L9:M9" si="0">ROUND(J9/J22,3)*100</f>
        <v>107.80000000000001</v>
      </c>
      <c r="M9" s="50">
        <f t="shared" si="0"/>
        <v>121.6</v>
      </c>
      <c r="N9" s="59">
        <f t="shared" ref="N9:N12" si="1">ROUND(G9/E9,3)/1000</f>
        <v>24.344909000000001</v>
      </c>
    </row>
    <row r="10" spans="1:15" ht="21" customHeight="1" x14ac:dyDescent="0.25">
      <c r="B10" s="60"/>
      <c r="C10" s="211" t="s">
        <v>4</v>
      </c>
      <c r="D10" s="211"/>
      <c r="E10" s="80">
        <v>215</v>
      </c>
      <c r="F10" s="81">
        <v>692</v>
      </c>
      <c r="G10" s="82">
        <v>3271465</v>
      </c>
      <c r="H10" s="74">
        <f t="shared" ref="H10:I13" si="2">ROUND(F10/F23,3)*100</f>
        <v>109.00000000000001</v>
      </c>
      <c r="I10" s="74">
        <f t="shared" si="2"/>
        <v>111.80000000000001</v>
      </c>
      <c r="J10" s="88">
        <v>1740</v>
      </c>
      <c r="K10" s="89">
        <v>5384650</v>
      </c>
      <c r="L10" s="49">
        <f t="shared" ref="L10:M10" si="3">ROUND(J10/J23,3)*100</f>
        <v>98</v>
      </c>
      <c r="M10" s="50">
        <f t="shared" si="3"/>
        <v>111.00000000000001</v>
      </c>
      <c r="N10" s="59">
        <f t="shared" si="1"/>
        <v>15.216116</v>
      </c>
    </row>
    <row r="11" spans="1:15" ht="21" customHeight="1" x14ac:dyDescent="0.25">
      <c r="B11" s="58"/>
      <c r="C11" s="211" t="s">
        <v>3</v>
      </c>
      <c r="D11" s="211"/>
      <c r="E11" s="80">
        <v>805</v>
      </c>
      <c r="F11" s="81">
        <v>793</v>
      </c>
      <c r="G11" s="82">
        <v>13623955</v>
      </c>
      <c r="H11" s="74">
        <f t="shared" si="2"/>
        <v>104.5</v>
      </c>
      <c r="I11" s="74">
        <f t="shared" si="2"/>
        <v>113.19999999999999</v>
      </c>
      <c r="J11" s="88">
        <v>3141</v>
      </c>
      <c r="K11" s="89">
        <v>47037205</v>
      </c>
      <c r="L11" s="45">
        <f t="shared" ref="L11:M11" si="4">ROUND(J11/J24,3)*100</f>
        <v>19.600000000000001</v>
      </c>
      <c r="M11" s="46">
        <f t="shared" si="4"/>
        <v>19.2</v>
      </c>
      <c r="N11" s="61">
        <f t="shared" si="1"/>
        <v>16.924168000000002</v>
      </c>
    </row>
    <row r="12" spans="1:15" ht="21" customHeight="1" x14ac:dyDescent="0.25">
      <c r="A12" s="5"/>
      <c r="B12" s="62"/>
      <c r="C12" s="215" t="s">
        <v>2</v>
      </c>
      <c r="D12" s="215"/>
      <c r="E12" s="83">
        <v>5</v>
      </c>
      <c r="F12" s="84">
        <v>0</v>
      </c>
      <c r="G12" s="85">
        <v>0</v>
      </c>
      <c r="H12" s="75" t="s">
        <v>33</v>
      </c>
      <c r="I12" s="75" t="s">
        <v>33</v>
      </c>
      <c r="J12" s="90">
        <v>2</v>
      </c>
      <c r="K12" s="91">
        <v>28574</v>
      </c>
      <c r="L12" s="28">
        <f t="shared" ref="L12:M12" si="5">ROUND(J12/J25,3)*100</f>
        <v>100</v>
      </c>
      <c r="M12" s="29">
        <f t="shared" si="5"/>
        <v>89.1</v>
      </c>
      <c r="N12" s="63">
        <f t="shared" si="1"/>
        <v>0</v>
      </c>
    </row>
    <row r="13" spans="1:15" ht="21" customHeight="1" x14ac:dyDescent="0.25">
      <c r="A13" s="54"/>
      <c r="B13" s="64"/>
      <c r="C13" s="213" t="s">
        <v>1</v>
      </c>
      <c r="D13" s="213"/>
      <c r="E13" s="72">
        <f>+SUM(E8:E12)</f>
        <v>1135</v>
      </c>
      <c r="F13" s="66">
        <f>+SUM(F8:F12)</f>
        <v>1671</v>
      </c>
      <c r="G13" s="76">
        <f>+SUM(G8:G12)</f>
        <v>18826240</v>
      </c>
      <c r="H13" s="20">
        <f t="shared" si="2"/>
        <v>105.69999999999999</v>
      </c>
      <c r="I13" s="20">
        <f t="shared" si="2"/>
        <v>110.80000000000001</v>
      </c>
      <c r="J13" s="66">
        <f>+SUM(J8:J12)</f>
        <v>18379</v>
      </c>
      <c r="K13" s="66">
        <f>+SUM(K8:K12)</f>
        <v>240427557</v>
      </c>
      <c r="L13" s="18">
        <f t="shared" ref="L13:M13" si="6">ROUND(J13/J26,3)*100</f>
        <v>98.2</v>
      </c>
      <c r="M13" s="19">
        <f t="shared" si="6"/>
        <v>93.5</v>
      </c>
      <c r="N13" s="70">
        <f>ROUND(G13/E13,3)/1000</f>
        <v>16.586995999999999</v>
      </c>
      <c r="O13" s="4"/>
    </row>
    <row r="14" spans="1:15" ht="16.2" x14ac:dyDescent="0.2">
      <c r="B14" s="55"/>
      <c r="C14" s="10"/>
      <c r="D14" s="10"/>
      <c r="E14" s="11"/>
      <c r="F14" s="12"/>
      <c r="G14" s="12"/>
      <c r="H14" s="13"/>
      <c r="I14" s="13"/>
      <c r="J14" s="12"/>
      <c r="K14" s="12"/>
      <c r="L14" s="13"/>
      <c r="M14" s="13"/>
      <c r="N14" s="13"/>
    </row>
    <row r="15" spans="1:15" ht="16.2" x14ac:dyDescent="0.2">
      <c r="B15" s="55"/>
      <c r="C15" s="10"/>
      <c r="D15" s="10"/>
      <c r="E15" s="11"/>
      <c r="F15" s="12"/>
      <c r="G15" s="12"/>
      <c r="H15" s="13"/>
      <c r="I15" s="13"/>
      <c r="J15" s="12"/>
      <c r="K15" s="12"/>
      <c r="L15" s="13"/>
      <c r="M15" s="13"/>
      <c r="N15" s="13"/>
    </row>
    <row r="16" spans="1:15" s="7" customFormat="1" ht="29.4" x14ac:dyDescent="0.35">
      <c r="B16" s="218" t="s">
        <v>18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</row>
    <row r="17" spans="1:15" ht="19.2" x14ac:dyDescent="0.25">
      <c r="B17" s="2"/>
      <c r="C17" s="6"/>
      <c r="D17" s="2"/>
      <c r="E17" s="2"/>
      <c r="F17" s="2"/>
      <c r="G17" s="2"/>
      <c r="H17" s="2"/>
      <c r="I17" s="2"/>
      <c r="J17" s="2"/>
      <c r="K17" s="2"/>
      <c r="L17" s="189" t="s">
        <v>19</v>
      </c>
      <c r="M17" s="189"/>
      <c r="N17" s="189"/>
    </row>
    <row r="18" spans="1:15" ht="21" customHeight="1" x14ac:dyDescent="0.2">
      <c r="B18" s="190" t="s">
        <v>13</v>
      </c>
      <c r="C18" s="191"/>
      <c r="D18" s="191"/>
      <c r="E18" s="192" t="s">
        <v>10</v>
      </c>
      <c r="F18" s="52" t="s">
        <v>12</v>
      </c>
      <c r="G18" s="51"/>
      <c r="H18" s="51"/>
      <c r="I18" s="53"/>
      <c r="J18" s="217" t="s">
        <v>11</v>
      </c>
      <c r="K18" s="213"/>
      <c r="L18" s="213"/>
      <c r="M18" s="214"/>
      <c r="N18" s="219" t="s">
        <v>17</v>
      </c>
    </row>
    <row r="19" spans="1:15" ht="21" customHeight="1" x14ac:dyDescent="0.2">
      <c r="B19" s="193"/>
      <c r="C19" s="194"/>
      <c r="D19" s="194"/>
      <c r="E19" s="195"/>
      <c r="F19" s="222" t="s">
        <v>9</v>
      </c>
      <c r="G19" s="223"/>
      <c r="H19" s="224" t="s">
        <v>8</v>
      </c>
      <c r="I19" s="225"/>
      <c r="J19" s="226" t="s">
        <v>14</v>
      </c>
      <c r="K19" s="227"/>
      <c r="L19" s="217" t="s">
        <v>7</v>
      </c>
      <c r="M19" s="214"/>
      <c r="N19" s="220"/>
    </row>
    <row r="20" spans="1:15" ht="21" customHeight="1" x14ac:dyDescent="0.2">
      <c r="A20" s="5"/>
      <c r="B20" s="196"/>
      <c r="C20" s="197"/>
      <c r="D20" s="197"/>
      <c r="E20" s="198"/>
      <c r="F20" s="14" t="s">
        <v>15</v>
      </c>
      <c r="G20" s="15" t="s">
        <v>16</v>
      </c>
      <c r="H20" s="71" t="s">
        <v>15</v>
      </c>
      <c r="I20" s="16" t="s">
        <v>16</v>
      </c>
      <c r="J20" s="14" t="s">
        <v>15</v>
      </c>
      <c r="K20" s="15" t="s">
        <v>16</v>
      </c>
      <c r="L20" s="14" t="s">
        <v>15</v>
      </c>
      <c r="M20" s="15" t="s">
        <v>16</v>
      </c>
      <c r="N20" s="221"/>
    </row>
    <row r="21" spans="1:15" ht="21" customHeight="1" x14ac:dyDescent="0.25">
      <c r="B21" s="56"/>
      <c r="C21" s="185" t="s">
        <v>6</v>
      </c>
      <c r="D21" s="185"/>
      <c r="E21" s="30" t="s">
        <v>20</v>
      </c>
      <c r="F21" s="31">
        <v>28</v>
      </c>
      <c r="G21" s="32">
        <v>734240</v>
      </c>
      <c r="H21" s="47">
        <v>100</v>
      </c>
      <c r="I21" s="33">
        <v>182.73768043802886</v>
      </c>
      <c r="J21" s="34">
        <v>340</v>
      </c>
      <c r="K21" s="35">
        <v>4914482</v>
      </c>
      <c r="L21" s="36">
        <v>96.590909090909093</v>
      </c>
      <c r="M21" s="37">
        <v>103.43584207649504</v>
      </c>
      <c r="N21" s="57">
        <v>13.349818181818183</v>
      </c>
    </row>
    <row r="22" spans="1:15" ht="21" customHeight="1" x14ac:dyDescent="0.25">
      <c r="B22" s="58"/>
      <c r="C22" s="211" t="s">
        <v>5</v>
      </c>
      <c r="D22" s="211"/>
      <c r="E22" s="48" t="s">
        <v>21</v>
      </c>
      <c r="F22" s="39">
        <v>159</v>
      </c>
      <c r="G22" s="40">
        <v>1291340</v>
      </c>
      <c r="H22" s="41">
        <v>141.96428571428572</v>
      </c>
      <c r="I22" s="42">
        <v>150.69287635584962</v>
      </c>
      <c r="J22" s="43">
        <v>536</v>
      </c>
      <c r="K22" s="44">
        <v>2451763</v>
      </c>
      <c r="L22" s="49">
        <v>115.0214592274678</v>
      </c>
      <c r="M22" s="50">
        <v>142.74628005777942</v>
      </c>
      <c r="N22" s="59">
        <v>25.826799999999999</v>
      </c>
    </row>
    <row r="23" spans="1:15" ht="21" customHeight="1" x14ac:dyDescent="0.25">
      <c r="B23" s="60"/>
      <c r="C23" s="211" t="s">
        <v>4</v>
      </c>
      <c r="D23" s="211"/>
      <c r="E23" s="48" t="s">
        <v>22</v>
      </c>
      <c r="F23" s="39">
        <v>635</v>
      </c>
      <c r="G23" s="40">
        <v>2926272</v>
      </c>
      <c r="H23" s="41">
        <v>164.50777202072538</v>
      </c>
      <c r="I23" s="42">
        <v>162.22818494289834</v>
      </c>
      <c r="J23" s="43">
        <v>1775</v>
      </c>
      <c r="K23" s="44">
        <v>4852905</v>
      </c>
      <c r="L23" s="49">
        <v>97.100656455142229</v>
      </c>
      <c r="M23" s="50">
        <v>103.53347708404937</v>
      </c>
      <c r="N23" s="59">
        <v>13.610567441860466</v>
      </c>
    </row>
    <row r="24" spans="1:15" ht="21" customHeight="1" x14ac:dyDescent="0.25">
      <c r="B24" s="58"/>
      <c r="C24" s="211" t="s">
        <v>3</v>
      </c>
      <c r="D24" s="211"/>
      <c r="E24" s="38" t="s">
        <v>23</v>
      </c>
      <c r="F24" s="39">
        <v>759</v>
      </c>
      <c r="G24" s="40">
        <v>12032641</v>
      </c>
      <c r="H24" s="41">
        <v>4.9018341513820713</v>
      </c>
      <c r="I24" s="42">
        <v>4.492534982202975</v>
      </c>
      <c r="J24" s="43">
        <v>16059</v>
      </c>
      <c r="K24" s="44">
        <v>244907276</v>
      </c>
      <c r="L24" s="45">
        <v>102.59375199642243</v>
      </c>
      <c r="M24" s="46">
        <v>99.955970070684117</v>
      </c>
      <c r="N24" s="61">
        <v>16.399999999999999</v>
      </c>
    </row>
    <row r="25" spans="1:15" ht="21" customHeight="1" x14ac:dyDescent="0.25">
      <c r="A25" s="5"/>
      <c r="B25" s="62"/>
      <c r="C25" s="215" t="s">
        <v>2</v>
      </c>
      <c r="D25" s="215"/>
      <c r="E25" s="21" t="s">
        <v>24</v>
      </c>
      <c r="F25" s="22">
        <v>0</v>
      </c>
      <c r="G25" s="23">
        <v>0</v>
      </c>
      <c r="H25" s="24" t="s">
        <v>0</v>
      </c>
      <c r="I25" s="25" t="s">
        <v>0</v>
      </c>
      <c r="J25" s="26">
        <v>2</v>
      </c>
      <c r="K25" s="27">
        <v>32062</v>
      </c>
      <c r="L25" s="28">
        <v>100</v>
      </c>
      <c r="M25" s="29">
        <v>90.099761135309819</v>
      </c>
      <c r="N25" s="63">
        <v>0</v>
      </c>
    </row>
    <row r="26" spans="1:15" ht="21" customHeight="1" x14ac:dyDescent="0.25">
      <c r="A26" s="54"/>
      <c r="B26" s="64"/>
      <c r="C26" s="213" t="s">
        <v>1</v>
      </c>
      <c r="D26" s="213"/>
      <c r="E26" s="65" t="s">
        <v>25</v>
      </c>
      <c r="F26" s="66">
        <v>1581</v>
      </c>
      <c r="G26" s="67">
        <v>16984493</v>
      </c>
      <c r="H26" s="20">
        <v>9.8750780762023727</v>
      </c>
      <c r="I26" s="17">
        <v>6.2696802916515679</v>
      </c>
      <c r="J26" s="68">
        <v>18712</v>
      </c>
      <c r="K26" s="69">
        <v>257158488</v>
      </c>
      <c r="L26" s="18">
        <v>102.24577891918474</v>
      </c>
      <c r="M26" s="19">
        <v>100.37144287482802</v>
      </c>
      <c r="N26" s="70">
        <v>16</v>
      </c>
      <c r="O26" s="4"/>
    </row>
    <row r="27" spans="1:15" ht="16.2" x14ac:dyDescent="0.2">
      <c r="B27" s="55"/>
      <c r="C27" s="10"/>
      <c r="D27" s="10"/>
      <c r="E27" s="11"/>
      <c r="F27" s="12"/>
      <c r="G27" s="12"/>
      <c r="H27" s="13"/>
      <c r="I27" s="13"/>
      <c r="J27" s="12"/>
      <c r="K27" s="12"/>
      <c r="L27" s="13"/>
      <c r="M27" s="13"/>
      <c r="N27" s="13"/>
    </row>
    <row r="28" spans="1:15" x14ac:dyDescent="0.2">
      <c r="F28" s="1"/>
      <c r="G28" s="1"/>
    </row>
    <row r="29" spans="1:15" x14ac:dyDescent="0.2">
      <c r="F29" s="1"/>
      <c r="G29" s="1"/>
    </row>
    <row r="30" spans="1:15" x14ac:dyDescent="0.2">
      <c r="F30" s="1"/>
      <c r="G30" s="1"/>
    </row>
    <row r="31" spans="1:15" x14ac:dyDescent="0.2">
      <c r="F31" s="1"/>
      <c r="G31" s="1"/>
    </row>
  </sheetData>
  <mergeCells count="33">
    <mergeCell ref="B3:N3"/>
    <mergeCell ref="L4:N4"/>
    <mergeCell ref="B5:D7"/>
    <mergeCell ref="E5:E7"/>
    <mergeCell ref="J5:M5"/>
    <mergeCell ref="N5:N7"/>
    <mergeCell ref="F6:G6"/>
    <mergeCell ref="H6:I6"/>
    <mergeCell ref="J6:K6"/>
    <mergeCell ref="L6:M6"/>
    <mergeCell ref="F2:G2"/>
    <mergeCell ref="B16:N16"/>
    <mergeCell ref="L17:N17"/>
    <mergeCell ref="B18:D20"/>
    <mergeCell ref="E18:E20"/>
    <mergeCell ref="J18:M18"/>
    <mergeCell ref="N18:N20"/>
    <mergeCell ref="F19:G19"/>
    <mergeCell ref="H19:I19"/>
    <mergeCell ref="J19:K19"/>
    <mergeCell ref="C8:D8"/>
    <mergeCell ref="C9:D9"/>
    <mergeCell ref="C10:D10"/>
    <mergeCell ref="C11:D11"/>
    <mergeCell ref="C12:D12"/>
    <mergeCell ref="C13:D13"/>
    <mergeCell ref="C26:D26"/>
    <mergeCell ref="L19:M19"/>
    <mergeCell ref="C21:D21"/>
    <mergeCell ref="C22:D22"/>
    <mergeCell ref="C23:D23"/>
    <mergeCell ref="C24:D24"/>
    <mergeCell ref="C25:D25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6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4F4B-17E9-40FE-96E7-8867666A96E1}">
  <sheetPr>
    <tabColor theme="0"/>
  </sheetPr>
  <dimension ref="A1:H201"/>
  <sheetViews>
    <sheetView view="pageBreakPreview" zoomScale="85" zoomScaleNormal="85" zoomScaleSheetLayoutView="85"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J11" sqref="J11"/>
    </sheetView>
  </sheetViews>
  <sheetFormatPr defaultColWidth="9" defaultRowHeight="14.4" x14ac:dyDescent="0.2"/>
  <cols>
    <col min="1" max="1" width="3.88671875" style="92" customWidth="1"/>
    <col min="2" max="2" width="35.6640625" style="92" customWidth="1"/>
    <col min="3" max="4" width="17.109375" style="92" customWidth="1"/>
    <col min="5" max="5" width="18.109375" style="92" customWidth="1"/>
    <col min="6" max="6" width="9" style="92"/>
    <col min="7" max="7" width="7.6640625" style="92" customWidth="1"/>
    <col min="8" max="9" width="10.6640625" style="92" customWidth="1"/>
    <col min="10" max="10" width="7.6640625" style="92" customWidth="1"/>
    <col min="11" max="11" width="10.6640625" style="92" customWidth="1"/>
    <col min="12" max="12" width="6" style="92" customWidth="1"/>
    <col min="13" max="16384" width="9" style="92"/>
  </cols>
  <sheetData>
    <row r="1" spans="1:8" ht="33" customHeight="1" x14ac:dyDescent="0.2">
      <c r="A1" s="228" t="s">
        <v>35</v>
      </c>
      <c r="B1" s="228"/>
      <c r="C1" s="228"/>
      <c r="D1" s="228"/>
      <c r="E1" s="228"/>
    </row>
    <row r="2" spans="1:8" ht="24" customHeight="1" x14ac:dyDescent="0.2">
      <c r="B2" s="93"/>
    </row>
    <row r="3" spans="1:8" ht="24" customHeight="1" thickBot="1" x14ac:dyDescent="0.25">
      <c r="A3" s="93"/>
      <c r="B3" s="93"/>
      <c r="C3" s="93"/>
      <c r="D3" s="94"/>
      <c r="E3" s="94" t="s">
        <v>36</v>
      </c>
    </row>
    <row r="4" spans="1:8" ht="24" customHeight="1" x14ac:dyDescent="0.2">
      <c r="A4" s="229" t="s">
        <v>37</v>
      </c>
      <c r="B4" s="230"/>
      <c r="C4" s="229" t="s">
        <v>38</v>
      </c>
      <c r="D4" s="233"/>
      <c r="E4" s="234" t="s">
        <v>39</v>
      </c>
    </row>
    <row r="5" spans="1:8" ht="24" customHeight="1" thickBot="1" x14ac:dyDescent="0.25">
      <c r="A5" s="231"/>
      <c r="B5" s="232"/>
      <c r="C5" s="95" t="s">
        <v>40</v>
      </c>
      <c r="D5" s="96" t="s">
        <v>41</v>
      </c>
      <c r="E5" s="235"/>
    </row>
    <row r="6" spans="1:8" ht="24" customHeight="1" x14ac:dyDescent="0.2">
      <c r="A6" s="97" t="s">
        <v>42</v>
      </c>
      <c r="B6" s="98"/>
      <c r="C6" s="99">
        <f>SUM(C7:C15)</f>
        <v>5500000</v>
      </c>
      <c r="D6" s="100">
        <f>SUM(D7:D15)</f>
        <v>1231000</v>
      </c>
      <c r="E6" s="101">
        <f>D6-C6</f>
        <v>-4269000</v>
      </c>
    </row>
    <row r="7" spans="1:8" ht="24" customHeight="1" x14ac:dyDescent="0.2">
      <c r="A7" s="102"/>
      <c r="B7" s="103" t="s">
        <v>43</v>
      </c>
      <c r="C7" s="104">
        <v>1000000</v>
      </c>
      <c r="D7" s="105">
        <v>149000</v>
      </c>
      <c r="E7" s="106">
        <f t="shared" ref="E7:E32" si="0">D7-C7</f>
        <v>-851000</v>
      </c>
    </row>
    <row r="8" spans="1:8" ht="24" customHeight="1" x14ac:dyDescent="0.2">
      <c r="A8" s="102"/>
      <c r="B8" s="107" t="s">
        <v>44</v>
      </c>
      <c r="C8" s="108">
        <v>500000</v>
      </c>
      <c r="D8" s="109">
        <v>150000</v>
      </c>
      <c r="E8" s="110">
        <f t="shared" si="0"/>
        <v>-350000</v>
      </c>
      <c r="F8" s="111"/>
      <c r="G8" s="111"/>
      <c r="H8" s="111"/>
    </row>
    <row r="9" spans="1:8" ht="24" customHeight="1" x14ac:dyDescent="0.2">
      <c r="A9" s="102"/>
      <c r="B9" s="107" t="s">
        <v>45</v>
      </c>
      <c r="C9" s="108">
        <v>1000000</v>
      </c>
      <c r="D9" s="109">
        <v>200000</v>
      </c>
      <c r="E9" s="110">
        <f t="shared" si="0"/>
        <v>-800000</v>
      </c>
      <c r="F9" s="111"/>
      <c r="G9" s="111"/>
      <c r="H9" s="111"/>
    </row>
    <row r="10" spans="1:8" ht="24" customHeight="1" x14ac:dyDescent="0.2">
      <c r="A10" s="102"/>
      <c r="B10" s="107" t="s">
        <v>46</v>
      </c>
      <c r="C10" s="108">
        <v>500000</v>
      </c>
      <c r="D10" s="109">
        <v>0</v>
      </c>
      <c r="E10" s="110">
        <f t="shared" si="0"/>
        <v>-500000</v>
      </c>
      <c r="F10" s="111"/>
      <c r="G10" s="111"/>
      <c r="H10" s="111"/>
    </row>
    <row r="11" spans="1:8" ht="24" customHeight="1" x14ac:dyDescent="0.2">
      <c r="A11" s="102"/>
      <c r="B11" s="107" t="s">
        <v>47</v>
      </c>
      <c r="C11" s="108">
        <v>500000</v>
      </c>
      <c r="D11" s="109">
        <v>0</v>
      </c>
      <c r="E11" s="110">
        <f t="shared" si="0"/>
        <v>-500000</v>
      </c>
      <c r="F11" s="111"/>
      <c r="G11" s="111"/>
      <c r="H11" s="111"/>
    </row>
    <row r="12" spans="1:8" ht="24" customHeight="1" x14ac:dyDescent="0.2">
      <c r="A12" s="102"/>
      <c r="B12" s="107" t="s">
        <v>48</v>
      </c>
      <c r="C12" s="108">
        <v>500000</v>
      </c>
      <c r="D12" s="109">
        <v>0</v>
      </c>
      <c r="E12" s="110">
        <f t="shared" si="0"/>
        <v>-500000</v>
      </c>
      <c r="F12" s="111"/>
      <c r="G12" s="111"/>
      <c r="H12" s="111"/>
    </row>
    <row r="13" spans="1:8" ht="24" customHeight="1" x14ac:dyDescent="0.2">
      <c r="A13" s="102"/>
      <c r="B13" s="107" t="s">
        <v>49</v>
      </c>
      <c r="C13" s="108">
        <v>500000</v>
      </c>
      <c r="D13" s="109">
        <v>179000</v>
      </c>
      <c r="E13" s="110">
        <f t="shared" si="0"/>
        <v>-321000</v>
      </c>
      <c r="F13" s="111"/>
      <c r="G13" s="111"/>
      <c r="H13" s="111"/>
    </row>
    <row r="14" spans="1:8" ht="24" customHeight="1" x14ac:dyDescent="0.2">
      <c r="A14" s="102"/>
      <c r="B14" s="107" t="s">
        <v>50</v>
      </c>
      <c r="C14" s="108">
        <v>500000</v>
      </c>
      <c r="D14" s="109">
        <v>53000</v>
      </c>
      <c r="E14" s="112">
        <f t="shared" si="0"/>
        <v>-447000</v>
      </c>
      <c r="F14" s="111"/>
    </row>
    <row r="15" spans="1:8" ht="24" customHeight="1" x14ac:dyDescent="0.2">
      <c r="A15" s="113"/>
      <c r="B15" s="114" t="s">
        <v>51</v>
      </c>
      <c r="C15" s="115">
        <v>500000</v>
      </c>
      <c r="D15" s="116">
        <v>500000</v>
      </c>
      <c r="E15" s="117">
        <f t="shared" si="0"/>
        <v>0</v>
      </c>
      <c r="F15" s="111"/>
    </row>
    <row r="16" spans="1:8" ht="24" customHeight="1" x14ac:dyDescent="0.2">
      <c r="A16" s="97" t="s">
        <v>52</v>
      </c>
      <c r="B16" s="118"/>
      <c r="C16" s="119">
        <f>SUM(C17:C21)</f>
        <v>5000000</v>
      </c>
      <c r="D16" s="120">
        <f>SUM(D17:D21)</f>
        <v>1468000</v>
      </c>
      <c r="E16" s="121">
        <f t="shared" si="0"/>
        <v>-3532000</v>
      </c>
      <c r="F16" s="111"/>
    </row>
    <row r="17" spans="1:6" ht="24" customHeight="1" x14ac:dyDescent="0.2">
      <c r="A17" s="102"/>
      <c r="B17" s="122" t="s">
        <v>53</v>
      </c>
      <c r="C17" s="123">
        <v>2500000</v>
      </c>
      <c r="D17" s="124">
        <v>618000</v>
      </c>
      <c r="E17" s="125">
        <f t="shared" si="0"/>
        <v>-1882000</v>
      </c>
      <c r="F17" s="111"/>
    </row>
    <row r="18" spans="1:6" ht="24" customHeight="1" x14ac:dyDescent="0.2">
      <c r="A18" s="102"/>
      <c r="B18" s="126" t="s">
        <v>54</v>
      </c>
      <c r="C18" s="108">
        <v>1000000</v>
      </c>
      <c r="D18" s="109">
        <v>850000</v>
      </c>
      <c r="E18" s="112">
        <f t="shared" si="0"/>
        <v>-150000</v>
      </c>
      <c r="F18" s="111"/>
    </row>
    <row r="19" spans="1:6" ht="24" customHeight="1" x14ac:dyDescent="0.2">
      <c r="A19" s="102"/>
      <c r="B19" s="126" t="s">
        <v>55</v>
      </c>
      <c r="C19" s="108">
        <v>500000</v>
      </c>
      <c r="D19" s="109">
        <v>0</v>
      </c>
      <c r="E19" s="112">
        <f t="shared" si="0"/>
        <v>-500000</v>
      </c>
      <c r="F19" s="111"/>
    </row>
    <row r="20" spans="1:6" ht="24" customHeight="1" x14ac:dyDescent="0.2">
      <c r="A20" s="102"/>
      <c r="B20" s="127" t="s">
        <v>56</v>
      </c>
      <c r="C20" s="128">
        <v>500000</v>
      </c>
      <c r="D20" s="129">
        <v>0</v>
      </c>
      <c r="E20" s="112">
        <f t="shared" si="0"/>
        <v>-500000</v>
      </c>
    </row>
    <row r="21" spans="1:6" ht="24" customHeight="1" x14ac:dyDescent="0.2">
      <c r="A21" s="102"/>
      <c r="B21" s="126" t="s">
        <v>57</v>
      </c>
      <c r="C21" s="108">
        <v>500000</v>
      </c>
      <c r="D21" s="109">
        <v>0</v>
      </c>
      <c r="E21" s="130">
        <f t="shared" si="0"/>
        <v>-500000</v>
      </c>
      <c r="F21" s="111"/>
    </row>
    <row r="22" spans="1:6" ht="24" customHeight="1" x14ac:dyDescent="0.2">
      <c r="A22" s="131" t="s">
        <v>58</v>
      </c>
      <c r="B22" s="132"/>
      <c r="C22" s="133">
        <f>C23+C24+C25</f>
        <v>21500000</v>
      </c>
      <c r="D22" s="134">
        <f>D23+D24+D25</f>
        <v>3063000</v>
      </c>
      <c r="E22" s="121">
        <f t="shared" si="0"/>
        <v>-18437000</v>
      </c>
      <c r="F22" s="111"/>
    </row>
    <row r="23" spans="1:6" ht="24" customHeight="1" x14ac:dyDescent="0.2">
      <c r="A23" s="102"/>
      <c r="B23" s="103" t="s">
        <v>4</v>
      </c>
      <c r="C23" s="104">
        <v>8500000</v>
      </c>
      <c r="D23" s="105">
        <v>650000</v>
      </c>
      <c r="E23" s="106">
        <f t="shared" si="0"/>
        <v>-7850000</v>
      </c>
      <c r="F23" s="111"/>
    </row>
    <row r="24" spans="1:6" ht="24" customHeight="1" x14ac:dyDescent="0.2">
      <c r="A24" s="102"/>
      <c r="B24" s="103" t="s">
        <v>59</v>
      </c>
      <c r="C24" s="104">
        <v>3000000</v>
      </c>
      <c r="D24" s="105">
        <v>1513000</v>
      </c>
      <c r="E24" s="135">
        <f t="shared" si="0"/>
        <v>-1487000</v>
      </c>
      <c r="F24" s="111"/>
    </row>
    <row r="25" spans="1:6" ht="24" customHeight="1" x14ac:dyDescent="0.2">
      <c r="A25" s="102"/>
      <c r="B25" s="136" t="s">
        <v>60</v>
      </c>
      <c r="C25" s="115">
        <v>10000000</v>
      </c>
      <c r="D25" s="116">
        <v>900000</v>
      </c>
      <c r="E25" s="130">
        <f t="shared" si="0"/>
        <v>-9100000</v>
      </c>
    </row>
    <row r="26" spans="1:6" ht="24" customHeight="1" x14ac:dyDescent="0.2">
      <c r="A26" s="131" t="s">
        <v>3</v>
      </c>
      <c r="B26" s="118"/>
      <c r="C26" s="137">
        <f>SUM(C27:C30)</f>
        <v>73500000</v>
      </c>
      <c r="D26" s="138">
        <f>SUM(D27:D30)</f>
        <v>12479416</v>
      </c>
      <c r="E26" s="121">
        <f t="shared" si="0"/>
        <v>-61020584</v>
      </c>
      <c r="F26" s="111"/>
    </row>
    <row r="27" spans="1:6" ht="24" customHeight="1" x14ac:dyDescent="0.2">
      <c r="A27" s="102"/>
      <c r="B27" s="139" t="s">
        <v>61</v>
      </c>
      <c r="C27" s="140">
        <v>45000000</v>
      </c>
      <c r="D27" s="141">
        <v>5000000</v>
      </c>
      <c r="E27" s="106">
        <f t="shared" si="0"/>
        <v>-40000000</v>
      </c>
      <c r="F27" s="111"/>
    </row>
    <row r="28" spans="1:6" ht="24" customHeight="1" x14ac:dyDescent="0.2">
      <c r="A28" s="102"/>
      <c r="B28" s="126" t="s">
        <v>62</v>
      </c>
      <c r="C28" s="108">
        <v>12000000</v>
      </c>
      <c r="D28" s="109">
        <v>2000000</v>
      </c>
      <c r="E28" s="142">
        <f t="shared" si="0"/>
        <v>-10000000</v>
      </c>
      <c r="F28" s="111"/>
    </row>
    <row r="29" spans="1:6" ht="24" customHeight="1" x14ac:dyDescent="0.2">
      <c r="A29" s="102"/>
      <c r="B29" s="143" t="s">
        <v>63</v>
      </c>
      <c r="C29" s="144">
        <v>6500000</v>
      </c>
      <c r="D29" s="145">
        <v>750000</v>
      </c>
      <c r="E29" s="112">
        <f t="shared" si="0"/>
        <v>-5750000</v>
      </c>
    </row>
    <row r="30" spans="1:6" ht="24" customHeight="1" x14ac:dyDescent="0.2">
      <c r="A30" s="102"/>
      <c r="B30" s="146" t="s">
        <v>64</v>
      </c>
      <c r="C30" s="147">
        <v>10000000</v>
      </c>
      <c r="D30" s="148">
        <v>4729416</v>
      </c>
      <c r="E30" s="149">
        <f t="shared" si="0"/>
        <v>-5270584</v>
      </c>
    </row>
    <row r="31" spans="1:6" ht="24" customHeight="1" thickBot="1" x14ac:dyDescent="0.25">
      <c r="A31" s="131" t="s">
        <v>65</v>
      </c>
      <c r="B31" s="150"/>
      <c r="C31" s="151">
        <v>500000</v>
      </c>
      <c r="D31" s="152">
        <v>0</v>
      </c>
      <c r="E31" s="153">
        <f t="shared" si="0"/>
        <v>-500000</v>
      </c>
      <c r="F31" s="111"/>
    </row>
    <row r="32" spans="1:6" ht="24" customHeight="1" thickTop="1" thickBot="1" x14ac:dyDescent="0.25">
      <c r="A32" s="236" t="s">
        <v>66</v>
      </c>
      <c r="B32" s="237"/>
      <c r="C32" s="154">
        <f>C6+C16+C22+C26+C31</f>
        <v>106000000</v>
      </c>
      <c r="D32" s="155">
        <f>D6+D16+D22+D26+D31</f>
        <v>18241416</v>
      </c>
      <c r="E32" s="156">
        <f t="shared" si="0"/>
        <v>-87758584</v>
      </c>
      <c r="F32" s="111"/>
    </row>
    <row r="33" spans="1:6" ht="20.100000000000001" customHeight="1" x14ac:dyDescent="0.2">
      <c r="A33" s="157"/>
      <c r="B33" s="158"/>
      <c r="C33" s="159"/>
      <c r="D33" s="159"/>
      <c r="E33" s="159"/>
      <c r="F33" s="111"/>
    </row>
    <row r="34" spans="1:6" ht="20.100000000000001" customHeight="1" x14ac:dyDescent="0.2">
      <c r="A34" s="157"/>
      <c r="B34" s="158"/>
      <c r="C34" s="159"/>
      <c r="D34" s="159" t="s">
        <v>67</v>
      </c>
      <c r="E34" s="159" t="s">
        <v>67</v>
      </c>
    </row>
    <row r="35" spans="1:6" ht="20.100000000000001" customHeight="1" x14ac:dyDescent="0.2">
      <c r="A35" s="157"/>
      <c r="B35" s="158"/>
      <c r="C35" s="159"/>
      <c r="D35" s="159"/>
      <c r="E35" s="159"/>
    </row>
    <row r="36" spans="1:6" ht="20.100000000000001" customHeight="1" x14ac:dyDescent="0.2">
      <c r="A36" s="157"/>
      <c r="B36" s="158"/>
      <c r="C36" s="159"/>
      <c r="D36" s="159"/>
      <c r="E36" s="159"/>
    </row>
    <row r="37" spans="1:6" ht="20.100000000000001" customHeight="1" x14ac:dyDescent="0.2">
      <c r="A37" s="157"/>
      <c r="B37" s="158"/>
      <c r="C37" s="159"/>
      <c r="D37" s="159"/>
      <c r="E37" s="159"/>
    </row>
    <row r="38" spans="1:6" ht="20.100000000000001" customHeight="1" x14ac:dyDescent="0.2">
      <c r="A38" s="157"/>
      <c r="B38" s="158"/>
      <c r="C38" s="159"/>
      <c r="D38" s="159"/>
      <c r="E38" s="159"/>
    </row>
    <row r="39" spans="1:6" ht="20.100000000000001" customHeight="1" x14ac:dyDescent="0.2">
      <c r="A39" s="157"/>
      <c r="B39" s="158"/>
      <c r="C39" s="159"/>
      <c r="D39" s="159"/>
      <c r="E39" s="159"/>
    </row>
    <row r="40" spans="1:6" ht="20.100000000000001" customHeight="1" x14ac:dyDescent="0.2">
      <c r="A40" s="157"/>
      <c r="B40" s="158"/>
      <c r="C40" s="159"/>
      <c r="D40" s="159"/>
      <c r="E40" s="159"/>
    </row>
    <row r="41" spans="1:6" ht="20.100000000000001" customHeight="1" x14ac:dyDescent="0.2">
      <c r="A41" s="157"/>
      <c r="B41" s="158"/>
      <c r="C41" s="159"/>
      <c r="D41" s="159"/>
      <c r="E41" s="159"/>
    </row>
    <row r="42" spans="1:6" ht="20.100000000000001" customHeight="1" x14ac:dyDescent="0.2">
      <c r="A42" s="157"/>
      <c r="B42" s="158"/>
      <c r="C42" s="159"/>
      <c r="D42" s="159"/>
      <c r="E42" s="159"/>
    </row>
    <row r="43" spans="1:6" ht="20.100000000000001" customHeight="1" x14ac:dyDescent="0.2">
      <c r="A43" s="157"/>
      <c r="B43" s="158"/>
      <c r="C43" s="159"/>
      <c r="D43" s="159"/>
      <c r="E43" s="159"/>
    </row>
    <row r="44" spans="1:6" ht="20.100000000000001" customHeight="1" x14ac:dyDescent="0.2">
      <c r="A44" s="157"/>
      <c r="B44" s="158"/>
      <c r="C44" s="159"/>
      <c r="D44" s="159"/>
      <c r="E44" s="159"/>
    </row>
    <row r="45" spans="1:6" ht="20.100000000000001" customHeight="1" x14ac:dyDescent="0.2">
      <c r="A45" s="157"/>
      <c r="B45" s="158"/>
      <c r="C45" s="159"/>
      <c r="D45" s="159"/>
      <c r="E45" s="159"/>
    </row>
    <row r="46" spans="1:6" ht="20.100000000000001" customHeight="1" x14ac:dyDescent="0.2">
      <c r="A46" s="157"/>
      <c r="B46" s="158"/>
      <c r="C46" s="159"/>
      <c r="D46" s="159"/>
      <c r="E46" s="159"/>
    </row>
    <row r="47" spans="1:6" ht="20.100000000000001" customHeight="1" x14ac:dyDescent="0.2">
      <c r="A47" s="157"/>
      <c r="B47" s="158"/>
      <c r="C47" s="159"/>
      <c r="D47" s="159"/>
      <c r="E47" s="159"/>
    </row>
    <row r="48" spans="1:6" ht="20.100000000000001" customHeight="1" x14ac:dyDescent="0.2">
      <c r="A48" s="157"/>
      <c r="B48" s="158"/>
      <c r="C48" s="159"/>
      <c r="D48" s="159"/>
      <c r="E48" s="159"/>
    </row>
    <row r="49" spans="1:1" s="161" customFormat="1" ht="20.100000000000001" customHeight="1" x14ac:dyDescent="0.2">
      <c r="A49" s="160"/>
    </row>
    <row r="50" spans="1:1" s="161" customFormat="1" ht="20.100000000000001" customHeight="1" x14ac:dyDescent="0.2">
      <c r="A50" s="160"/>
    </row>
    <row r="51" spans="1:1" ht="20.100000000000001" customHeight="1" x14ac:dyDescent="0.2">
      <c r="A51" s="157"/>
    </row>
    <row r="52" spans="1:1" ht="20.100000000000001" customHeight="1" x14ac:dyDescent="0.2">
      <c r="A52" s="157"/>
    </row>
    <row r="53" spans="1:1" ht="20.100000000000001" customHeight="1" x14ac:dyDescent="0.2">
      <c r="A53" s="157"/>
    </row>
    <row r="54" spans="1:1" ht="20.100000000000001" customHeight="1" x14ac:dyDescent="0.2">
      <c r="A54" s="157"/>
    </row>
    <row r="55" spans="1:1" ht="20.100000000000001" customHeight="1" x14ac:dyDescent="0.2">
      <c r="A55" s="157"/>
    </row>
    <row r="56" spans="1:1" ht="20.100000000000001" customHeight="1" x14ac:dyDescent="0.2">
      <c r="A56" s="157"/>
    </row>
    <row r="57" spans="1:1" ht="20.100000000000001" customHeight="1" x14ac:dyDescent="0.2">
      <c r="A57" s="157"/>
    </row>
    <row r="58" spans="1:1" ht="20.100000000000001" customHeight="1" x14ac:dyDescent="0.2">
      <c r="A58" s="157"/>
    </row>
    <row r="59" spans="1:1" ht="20.100000000000001" customHeight="1" x14ac:dyDescent="0.2">
      <c r="A59" s="157"/>
    </row>
    <row r="60" spans="1:1" ht="20.100000000000001" customHeight="1" x14ac:dyDescent="0.2">
      <c r="A60" s="157"/>
    </row>
    <row r="61" spans="1:1" ht="20.100000000000001" customHeight="1" x14ac:dyDescent="0.2">
      <c r="A61" s="157"/>
    </row>
    <row r="62" spans="1:1" ht="20.100000000000001" customHeight="1" x14ac:dyDescent="0.2">
      <c r="A62" s="157"/>
    </row>
    <row r="63" spans="1:1" ht="20.100000000000001" customHeight="1" x14ac:dyDescent="0.2">
      <c r="A63" s="157"/>
    </row>
    <row r="64" spans="1:1" ht="20.100000000000001" customHeight="1" x14ac:dyDescent="0.2">
      <c r="A64" s="157"/>
    </row>
    <row r="65" spans="1:1" ht="20.100000000000001" customHeight="1" x14ac:dyDescent="0.2">
      <c r="A65" s="157"/>
    </row>
    <row r="66" spans="1:1" ht="20.100000000000001" customHeight="1" x14ac:dyDescent="0.2">
      <c r="A66" s="157"/>
    </row>
    <row r="67" spans="1:1" ht="20.100000000000001" customHeight="1" x14ac:dyDescent="0.2">
      <c r="A67" s="157"/>
    </row>
    <row r="68" spans="1:1" ht="20.100000000000001" customHeight="1" x14ac:dyDescent="0.2">
      <c r="A68" s="157"/>
    </row>
    <row r="69" spans="1:1" ht="20.100000000000001" customHeight="1" x14ac:dyDescent="0.2">
      <c r="A69" s="157"/>
    </row>
    <row r="70" spans="1:1" ht="20.100000000000001" customHeight="1" x14ac:dyDescent="0.2">
      <c r="A70" s="157"/>
    </row>
    <row r="71" spans="1:1" ht="20.100000000000001" customHeight="1" x14ac:dyDescent="0.2">
      <c r="A71" s="157"/>
    </row>
    <row r="72" spans="1:1" ht="20.100000000000001" customHeight="1" x14ac:dyDescent="0.2">
      <c r="A72" s="157"/>
    </row>
    <row r="73" spans="1:1" ht="20.100000000000001" customHeight="1" x14ac:dyDescent="0.2">
      <c r="A73" s="157"/>
    </row>
    <row r="74" spans="1:1" ht="20.100000000000001" customHeight="1" x14ac:dyDescent="0.2">
      <c r="A74" s="157"/>
    </row>
    <row r="75" spans="1:1" ht="20.100000000000001" customHeight="1" x14ac:dyDescent="0.2">
      <c r="A75" s="157"/>
    </row>
    <row r="76" spans="1:1" ht="20.100000000000001" customHeight="1" x14ac:dyDescent="0.2">
      <c r="A76" s="157"/>
    </row>
    <row r="77" spans="1:1" ht="20.100000000000001" customHeight="1" x14ac:dyDescent="0.2">
      <c r="A77" s="157"/>
    </row>
    <row r="78" spans="1:1" ht="20.100000000000001" customHeight="1" x14ac:dyDescent="0.2">
      <c r="A78" s="157"/>
    </row>
    <row r="79" spans="1:1" ht="20.100000000000001" customHeight="1" x14ac:dyDescent="0.2">
      <c r="A79" s="157"/>
    </row>
    <row r="80" spans="1:1" ht="20.100000000000001" customHeight="1" x14ac:dyDescent="0.2">
      <c r="A80" s="157"/>
    </row>
    <row r="81" spans="1:1" ht="20.100000000000001" customHeight="1" x14ac:dyDescent="0.2">
      <c r="A81" s="157"/>
    </row>
    <row r="82" spans="1:1" ht="20.100000000000001" customHeight="1" x14ac:dyDescent="0.2">
      <c r="A82" s="157"/>
    </row>
    <row r="83" spans="1:1" ht="20.100000000000001" customHeight="1" x14ac:dyDescent="0.2">
      <c r="A83" s="157"/>
    </row>
    <row r="84" spans="1:1" ht="20.100000000000001" customHeight="1" x14ac:dyDescent="0.2">
      <c r="A84" s="157"/>
    </row>
    <row r="85" spans="1:1" ht="20.100000000000001" customHeight="1" x14ac:dyDescent="0.2">
      <c r="A85" s="157"/>
    </row>
    <row r="86" spans="1:1" ht="20.100000000000001" customHeight="1" x14ac:dyDescent="0.2">
      <c r="A86" s="157"/>
    </row>
    <row r="87" spans="1:1" ht="20.100000000000001" customHeight="1" x14ac:dyDescent="0.2">
      <c r="A87" s="157"/>
    </row>
    <row r="88" spans="1:1" ht="20.100000000000001" customHeight="1" x14ac:dyDescent="0.2">
      <c r="A88" s="157"/>
    </row>
    <row r="89" spans="1:1" x14ac:dyDescent="0.2">
      <c r="A89" s="157"/>
    </row>
    <row r="90" spans="1:1" x14ac:dyDescent="0.2">
      <c r="A90" s="157"/>
    </row>
    <row r="91" spans="1:1" x14ac:dyDescent="0.2">
      <c r="A91" s="157"/>
    </row>
    <row r="92" spans="1:1" x14ac:dyDescent="0.2">
      <c r="A92" s="157"/>
    </row>
    <row r="93" spans="1:1" x14ac:dyDescent="0.2">
      <c r="A93" s="157"/>
    </row>
    <row r="94" spans="1:1" x14ac:dyDescent="0.2">
      <c r="A94" s="157"/>
    </row>
    <row r="95" spans="1:1" x14ac:dyDescent="0.2">
      <c r="A95" s="157"/>
    </row>
    <row r="96" spans="1:1" x14ac:dyDescent="0.2">
      <c r="A96" s="157"/>
    </row>
    <row r="97" spans="1:1" x14ac:dyDescent="0.2">
      <c r="A97" s="157"/>
    </row>
    <row r="98" spans="1:1" x14ac:dyDescent="0.2">
      <c r="A98" s="157"/>
    </row>
    <row r="99" spans="1:1" x14ac:dyDescent="0.2">
      <c r="A99" s="157"/>
    </row>
    <row r="100" spans="1:1" x14ac:dyDescent="0.2">
      <c r="A100" s="157"/>
    </row>
    <row r="101" spans="1:1" x14ac:dyDescent="0.2">
      <c r="A101" s="157"/>
    </row>
    <row r="102" spans="1:1" x14ac:dyDescent="0.2">
      <c r="A102" s="157"/>
    </row>
    <row r="103" spans="1:1" x14ac:dyDescent="0.2">
      <c r="A103" s="157"/>
    </row>
    <row r="104" spans="1:1" x14ac:dyDescent="0.2">
      <c r="A104" s="157"/>
    </row>
    <row r="105" spans="1:1" x14ac:dyDescent="0.2">
      <c r="A105" s="157"/>
    </row>
    <row r="106" spans="1:1" x14ac:dyDescent="0.2">
      <c r="A106" s="157"/>
    </row>
    <row r="107" spans="1:1" x14ac:dyDescent="0.2">
      <c r="A107" s="157"/>
    </row>
    <row r="108" spans="1:1" x14ac:dyDescent="0.2">
      <c r="A108" s="157"/>
    </row>
    <row r="109" spans="1:1" x14ac:dyDescent="0.2">
      <c r="A109" s="157"/>
    </row>
    <row r="110" spans="1:1" x14ac:dyDescent="0.2">
      <c r="A110" s="157"/>
    </row>
    <row r="111" spans="1:1" x14ac:dyDescent="0.2">
      <c r="A111" s="157"/>
    </row>
    <row r="112" spans="1:1" x14ac:dyDescent="0.2">
      <c r="A112" s="157"/>
    </row>
    <row r="113" spans="1:1" x14ac:dyDescent="0.2">
      <c r="A113" s="157"/>
    </row>
    <row r="114" spans="1:1" x14ac:dyDescent="0.2">
      <c r="A114" s="157"/>
    </row>
    <row r="115" spans="1:1" x14ac:dyDescent="0.2">
      <c r="A115" s="157"/>
    </row>
    <row r="116" spans="1:1" x14ac:dyDescent="0.2">
      <c r="A116" s="157"/>
    </row>
    <row r="117" spans="1:1" x14ac:dyDescent="0.2">
      <c r="A117" s="157"/>
    </row>
    <row r="118" spans="1:1" x14ac:dyDescent="0.2">
      <c r="A118" s="157"/>
    </row>
    <row r="119" spans="1:1" x14ac:dyDescent="0.2">
      <c r="A119" s="157"/>
    </row>
    <row r="120" spans="1:1" x14ac:dyDescent="0.2">
      <c r="A120" s="157"/>
    </row>
    <row r="121" spans="1:1" x14ac:dyDescent="0.2">
      <c r="A121" s="157"/>
    </row>
    <row r="122" spans="1:1" x14ac:dyDescent="0.2">
      <c r="A122" s="157"/>
    </row>
    <row r="123" spans="1:1" x14ac:dyDescent="0.2">
      <c r="A123" s="157"/>
    </row>
    <row r="124" spans="1:1" x14ac:dyDescent="0.2">
      <c r="A124" s="157"/>
    </row>
    <row r="125" spans="1:1" x14ac:dyDescent="0.2">
      <c r="A125" s="157"/>
    </row>
    <row r="126" spans="1:1" x14ac:dyDescent="0.2">
      <c r="A126" s="157"/>
    </row>
    <row r="127" spans="1:1" x14ac:dyDescent="0.2">
      <c r="A127" s="157"/>
    </row>
    <row r="128" spans="1:1" x14ac:dyDescent="0.2">
      <c r="A128" s="157"/>
    </row>
    <row r="129" spans="1:1" x14ac:dyDescent="0.2">
      <c r="A129" s="157"/>
    </row>
    <row r="130" spans="1:1" x14ac:dyDescent="0.2">
      <c r="A130" s="157"/>
    </row>
    <row r="131" spans="1:1" x14ac:dyDescent="0.2">
      <c r="A131" s="157"/>
    </row>
    <row r="132" spans="1:1" x14ac:dyDescent="0.2">
      <c r="A132" s="157"/>
    </row>
    <row r="133" spans="1:1" x14ac:dyDescent="0.2">
      <c r="A133" s="157"/>
    </row>
    <row r="134" spans="1:1" x14ac:dyDescent="0.2">
      <c r="A134" s="157"/>
    </row>
    <row r="135" spans="1:1" x14ac:dyDescent="0.2">
      <c r="A135" s="157"/>
    </row>
    <row r="136" spans="1:1" x14ac:dyDescent="0.2">
      <c r="A136" s="157"/>
    </row>
    <row r="137" spans="1:1" x14ac:dyDescent="0.2">
      <c r="A137" s="157"/>
    </row>
    <row r="138" spans="1:1" x14ac:dyDescent="0.2">
      <c r="A138" s="157"/>
    </row>
    <row r="139" spans="1:1" x14ac:dyDescent="0.2">
      <c r="A139" s="157"/>
    </row>
    <row r="140" spans="1:1" x14ac:dyDescent="0.2">
      <c r="A140" s="157"/>
    </row>
    <row r="141" spans="1:1" x14ac:dyDescent="0.2">
      <c r="A141" s="157"/>
    </row>
    <row r="142" spans="1:1" x14ac:dyDescent="0.2">
      <c r="A142" s="157"/>
    </row>
    <row r="143" spans="1:1" x14ac:dyDescent="0.2">
      <c r="A143" s="157"/>
    </row>
    <row r="144" spans="1:1" x14ac:dyDescent="0.2">
      <c r="A144" s="157"/>
    </row>
    <row r="145" spans="1:1" x14ac:dyDescent="0.2">
      <c r="A145" s="157"/>
    </row>
    <row r="146" spans="1:1" x14ac:dyDescent="0.2">
      <c r="A146" s="157"/>
    </row>
    <row r="147" spans="1:1" x14ac:dyDescent="0.2">
      <c r="A147" s="157"/>
    </row>
    <row r="148" spans="1:1" x14ac:dyDescent="0.2">
      <c r="A148" s="157"/>
    </row>
    <row r="149" spans="1:1" x14ac:dyDescent="0.2">
      <c r="A149" s="157"/>
    </row>
    <row r="150" spans="1:1" x14ac:dyDescent="0.2">
      <c r="A150" s="157"/>
    </row>
    <row r="151" spans="1:1" x14ac:dyDescent="0.2">
      <c r="A151" s="157"/>
    </row>
    <row r="152" spans="1:1" x14ac:dyDescent="0.2">
      <c r="A152" s="157"/>
    </row>
    <row r="153" spans="1:1" x14ac:dyDescent="0.2">
      <c r="A153" s="157"/>
    </row>
    <row r="154" spans="1:1" x14ac:dyDescent="0.2">
      <c r="A154" s="157"/>
    </row>
    <row r="155" spans="1:1" x14ac:dyDescent="0.2">
      <c r="A155" s="157"/>
    </row>
    <row r="156" spans="1:1" x14ac:dyDescent="0.2">
      <c r="A156" s="157"/>
    </row>
    <row r="157" spans="1:1" x14ac:dyDescent="0.2">
      <c r="A157" s="157"/>
    </row>
    <row r="158" spans="1:1" x14ac:dyDescent="0.2">
      <c r="A158" s="157"/>
    </row>
    <row r="159" spans="1:1" x14ac:dyDescent="0.2">
      <c r="A159" s="157"/>
    </row>
    <row r="160" spans="1:1" x14ac:dyDescent="0.2">
      <c r="A160" s="157"/>
    </row>
    <row r="161" spans="1:1" x14ac:dyDescent="0.2">
      <c r="A161" s="157"/>
    </row>
    <row r="162" spans="1:1" x14ac:dyDescent="0.2">
      <c r="A162" s="157"/>
    </row>
    <row r="163" spans="1:1" x14ac:dyDescent="0.2">
      <c r="A163" s="157"/>
    </row>
    <row r="164" spans="1:1" x14ac:dyDescent="0.2">
      <c r="A164" s="157"/>
    </row>
    <row r="165" spans="1:1" x14ac:dyDescent="0.2">
      <c r="A165" s="157"/>
    </row>
    <row r="166" spans="1:1" x14ac:dyDescent="0.2">
      <c r="A166" s="157"/>
    </row>
    <row r="167" spans="1:1" x14ac:dyDescent="0.2">
      <c r="A167" s="157"/>
    </row>
    <row r="168" spans="1:1" x14ac:dyDescent="0.2">
      <c r="A168" s="157"/>
    </row>
    <row r="169" spans="1:1" x14ac:dyDescent="0.2">
      <c r="A169" s="157"/>
    </row>
    <row r="170" spans="1:1" x14ac:dyDescent="0.2">
      <c r="A170" s="157"/>
    </row>
    <row r="171" spans="1:1" x14ac:dyDescent="0.2">
      <c r="A171" s="157"/>
    </row>
    <row r="172" spans="1:1" x14ac:dyDescent="0.2">
      <c r="A172" s="157"/>
    </row>
    <row r="173" spans="1:1" x14ac:dyDescent="0.2">
      <c r="A173" s="157"/>
    </row>
    <row r="174" spans="1:1" x14ac:dyDescent="0.2">
      <c r="A174" s="157"/>
    </row>
    <row r="175" spans="1:1" x14ac:dyDescent="0.2">
      <c r="A175" s="157"/>
    </row>
    <row r="176" spans="1:1" x14ac:dyDescent="0.2">
      <c r="A176" s="157"/>
    </row>
    <row r="177" spans="1:1" x14ac:dyDescent="0.2">
      <c r="A177" s="157"/>
    </row>
    <row r="178" spans="1:1" x14ac:dyDescent="0.2">
      <c r="A178" s="157"/>
    </row>
    <row r="179" spans="1:1" x14ac:dyDescent="0.2">
      <c r="A179" s="157"/>
    </row>
    <row r="180" spans="1:1" x14ac:dyDescent="0.2">
      <c r="A180" s="157"/>
    </row>
    <row r="181" spans="1:1" x14ac:dyDescent="0.2">
      <c r="A181" s="157"/>
    </row>
    <row r="182" spans="1:1" x14ac:dyDescent="0.2">
      <c r="A182" s="157"/>
    </row>
    <row r="183" spans="1:1" x14ac:dyDescent="0.2">
      <c r="A183" s="157"/>
    </row>
    <row r="184" spans="1:1" x14ac:dyDescent="0.2">
      <c r="A184" s="157"/>
    </row>
    <row r="185" spans="1:1" x14ac:dyDescent="0.2">
      <c r="A185" s="157"/>
    </row>
    <row r="186" spans="1:1" x14ac:dyDescent="0.2">
      <c r="A186" s="157"/>
    </row>
    <row r="187" spans="1:1" x14ac:dyDescent="0.2">
      <c r="A187" s="157"/>
    </row>
    <row r="188" spans="1:1" x14ac:dyDescent="0.2">
      <c r="A188" s="157"/>
    </row>
    <row r="189" spans="1:1" x14ac:dyDescent="0.2">
      <c r="A189" s="157"/>
    </row>
    <row r="190" spans="1:1" x14ac:dyDescent="0.2">
      <c r="A190" s="157"/>
    </row>
    <row r="191" spans="1:1" x14ac:dyDescent="0.2">
      <c r="A191" s="157"/>
    </row>
    <row r="192" spans="1:1" x14ac:dyDescent="0.2">
      <c r="A192" s="157"/>
    </row>
    <row r="193" spans="1:1" x14ac:dyDescent="0.2">
      <c r="A193" s="157"/>
    </row>
    <row r="194" spans="1:1" x14ac:dyDescent="0.2">
      <c r="A194" s="157"/>
    </row>
    <row r="195" spans="1:1" x14ac:dyDescent="0.2">
      <c r="A195" s="157"/>
    </row>
    <row r="196" spans="1:1" x14ac:dyDescent="0.2">
      <c r="A196" s="157"/>
    </row>
    <row r="197" spans="1:1" x14ac:dyDescent="0.2">
      <c r="A197" s="157"/>
    </row>
    <row r="198" spans="1:1" x14ac:dyDescent="0.2">
      <c r="A198" s="157"/>
    </row>
    <row r="199" spans="1:1" x14ac:dyDescent="0.2">
      <c r="A199" s="157"/>
    </row>
    <row r="200" spans="1:1" x14ac:dyDescent="0.2">
      <c r="A200" s="157"/>
    </row>
    <row r="201" spans="1:1" x14ac:dyDescent="0.2">
      <c r="A201" s="157"/>
    </row>
  </sheetData>
  <mergeCells count="5">
    <mergeCell ref="A1:E1"/>
    <mergeCell ref="A4:B5"/>
    <mergeCell ref="C4:D4"/>
    <mergeCell ref="E4:E5"/>
    <mergeCell ref="A32:B32"/>
  </mergeCells>
  <phoneticPr fontId="2"/>
  <printOptions horizontalCentered="1"/>
  <pageMargins left="0.78740157480314965" right="0.39370078740157483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制度融資の利用実績</vt:lpstr>
      <vt:lpstr>【×自然体VER】R4利用実績</vt:lpstr>
      <vt:lpstr>R03融資枠</vt:lpstr>
      <vt:lpstr>【×自然体VER】R4利用実績!Print_Area</vt:lpstr>
      <vt:lpstr>'R03融資枠'!Print_Area</vt:lpstr>
      <vt:lpstr>制度融資の利用実績!Print_Area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2023-06-02T00:22:37Z</cp:lastPrinted>
  <dcterms:created xsi:type="dcterms:W3CDTF">2022-06-28T02:13:44Z</dcterms:created>
  <dcterms:modified xsi:type="dcterms:W3CDTF">2023-06-02T00:36:53Z</dcterms:modified>
</cp:coreProperties>
</file>