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4121\Desktop\65862\コンクリート施工記録Ver.2.5（H28.4）\"/>
    </mc:Choice>
  </mc:AlternateContent>
  <xr:revisionPtr revIDLastSave="0" documentId="13_ncr:40009_{E16111B9-EEBE-48EF-9F34-F1C2DF488EA2}" xr6:coauthVersionLast="47" xr6:coauthVersionMax="47" xr10:uidLastSave="{00000000-0000-0000-0000-000000000000}"/>
  <bookViews>
    <workbookView xWindow="-120" yWindow="-120" windowWidth="29040" windowHeight="15840" activeTab="2"/>
  </bookViews>
  <sheets>
    <sheet name="シート①" sheetId="9" r:id="rId1"/>
    <sheet name="シート②" sheetId="4" r:id="rId2"/>
    <sheet name="シート③④" sheetId="10" r:id="rId3"/>
    <sheet name="シート⑤" sheetId="5" r:id="rId4"/>
    <sheet name="シート⑥" sheetId="8" r:id="rId5"/>
  </sheets>
  <definedNames>
    <definedName name="_xlnm.Print_Area" localSheetId="0">シート①!$A$1:$P$47</definedName>
    <definedName name="_xlnm.Print_Area" localSheetId="1">シート②!$A$1:$Q$42</definedName>
    <definedName name="_xlnm.Print_Area" localSheetId="2">シート③④!$A$1:$P$120</definedName>
    <definedName name="_xlnm.Print_Area" localSheetId="3">シート⑤!$A$1:$P$42</definedName>
    <definedName name="_xlnm.Print_Area" localSheetId="4">シート⑥!$A$1:$P$32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0" l="1"/>
  <c r="V10" i="10"/>
  <c r="A1" i="8"/>
  <c r="A1" i="5"/>
  <c r="A65" i="10"/>
  <c r="A1" i="10"/>
  <c r="A1" i="4"/>
  <c r="N4" i="8"/>
  <c r="K4" i="8"/>
  <c r="N5" i="8"/>
  <c r="K7" i="8"/>
  <c r="D7" i="8"/>
  <c r="D6" i="8"/>
  <c r="D5" i="8"/>
  <c r="D4" i="8"/>
  <c r="K7" i="5"/>
  <c r="N5" i="5"/>
  <c r="N4" i="5"/>
  <c r="K4" i="5"/>
  <c r="D7" i="5"/>
  <c r="D6" i="5"/>
  <c r="D5" i="5"/>
  <c r="D4" i="5"/>
  <c r="N4" i="10"/>
  <c r="N68" i="10" s="1"/>
  <c r="K4" i="10"/>
  <c r="K68" i="10"/>
  <c r="N5" i="10"/>
  <c r="N69" i="10" s="1"/>
  <c r="K7" i="10"/>
  <c r="K71" i="10" s="1"/>
  <c r="D7" i="10"/>
  <c r="D71" i="10" s="1"/>
  <c r="D6" i="10"/>
  <c r="D70" i="10" s="1"/>
  <c r="D5" i="10"/>
  <c r="D69" i="10" s="1"/>
  <c r="D4" i="10"/>
  <c r="D68" i="10"/>
  <c r="N39" i="4"/>
  <c r="K7" i="4"/>
  <c r="N5" i="4"/>
  <c r="N4" i="4"/>
  <c r="K4" i="4"/>
  <c r="D7" i="4"/>
  <c r="D6" i="4"/>
  <c r="D5" i="4"/>
  <c r="D4" i="4"/>
  <c r="B10" i="10"/>
  <c r="T10" i="10"/>
  <c r="T11" i="10"/>
  <c r="T12" i="10" s="1"/>
  <c r="T13" i="10" s="1"/>
  <c r="T14" i="10" s="1"/>
  <c r="T15" i="10" s="1"/>
  <c r="T16" i="10" s="1"/>
  <c r="T17" i="10" s="1"/>
  <c r="T18" i="10" s="1"/>
  <c r="T19" i="10" s="1"/>
  <c r="T20" i="10" s="1"/>
  <c r="T21" i="10" s="1"/>
  <c r="T22" i="10" s="1"/>
  <c r="T23" i="10" s="1"/>
  <c r="T24" i="10" s="1"/>
  <c r="T25" i="10" s="1"/>
  <c r="T26" i="10" s="1"/>
  <c r="T27" i="10" s="1"/>
  <c r="T28" i="10" s="1"/>
  <c r="T29" i="10" s="1"/>
  <c r="T30" i="10" s="1"/>
  <c r="T31" i="10" s="1"/>
  <c r="T32" i="10" s="1"/>
  <c r="T33" i="10" s="1"/>
  <c r="T34" i="10" s="1"/>
  <c r="T35" i="10" s="1"/>
  <c r="T36" i="10" s="1"/>
  <c r="T37" i="10" s="1"/>
  <c r="T38" i="10" s="1"/>
  <c r="T39" i="10" s="1"/>
  <c r="T40" i="10" s="1"/>
  <c r="T41" i="10" s="1"/>
  <c r="T42" i="10" s="1"/>
  <c r="T43" i="10" s="1"/>
  <c r="T44" i="10" s="1"/>
  <c r="T45" i="10" s="1"/>
  <c r="T46" i="10" s="1"/>
  <c r="T47" i="10" s="1"/>
  <c r="T48" i="10" s="1"/>
  <c r="T49" i="10" s="1"/>
  <c r="T50" i="10" s="1"/>
  <c r="T51" i="10" s="1"/>
  <c r="T52" i="10" s="1"/>
  <c r="T53" i="10" s="1"/>
  <c r="T54" i="10" s="1"/>
  <c r="T55" i="10" s="1"/>
  <c r="T56" i="10" s="1"/>
  <c r="T57" i="10" s="1"/>
  <c r="T58" i="10" s="1"/>
  <c r="T59" i="10" s="1"/>
  <c r="T60" i="10" s="1"/>
  <c r="T61" i="10" s="1"/>
  <c r="T62" i="10" s="1"/>
  <c r="T63" i="10" s="1"/>
  <c r="T74" i="10" s="1"/>
  <c r="T75" i="10" s="1"/>
  <c r="T76" i="10" s="1"/>
  <c r="T77" i="10" s="1"/>
  <c r="T78" i="10" s="1"/>
  <c r="T79" i="10" s="1"/>
  <c r="T80" i="10" s="1"/>
  <c r="T81" i="10" s="1"/>
  <c r="T82" i="10" s="1"/>
  <c r="T83" i="10" s="1"/>
  <c r="T84" i="10" s="1"/>
  <c r="T85" i="10" s="1"/>
  <c r="T86" i="10" s="1"/>
  <c r="T87" i="10" s="1"/>
  <c r="T88" i="10" s="1"/>
  <c r="T89" i="10" s="1"/>
  <c r="T90" i="10" s="1"/>
  <c r="T91" i="10" s="1"/>
  <c r="T92" i="10" s="1"/>
  <c r="T93" i="10" s="1"/>
  <c r="T94" i="10" s="1"/>
  <c r="T95" i="10" s="1"/>
  <c r="T96" i="10" s="1"/>
  <c r="T97" i="10" s="1"/>
  <c r="T98" i="10" s="1"/>
  <c r="T99" i="10" s="1"/>
  <c r="T100" i="10" s="1"/>
  <c r="T101" i="10" s="1"/>
  <c r="T102" i="10" s="1"/>
  <c r="T103" i="10" s="1"/>
  <c r="L35" i="4"/>
  <c r="U10" i="10"/>
  <c r="U11" i="10" s="1"/>
  <c r="U12" i="10" s="1"/>
  <c r="U13" i="10" s="1"/>
  <c r="U14" i="10" s="1"/>
  <c r="U15" i="10" s="1"/>
  <c r="U16" i="10" s="1"/>
  <c r="B13" i="10"/>
  <c r="B15" i="10" s="1"/>
  <c r="U17" i="10" l="1"/>
  <c r="U18" i="10" s="1"/>
  <c r="U19" i="10" s="1"/>
  <c r="U20" i="10" s="1"/>
  <c r="U21" i="10" s="1"/>
  <c r="U22" i="10" s="1"/>
  <c r="U23" i="10" s="1"/>
  <c r="U24" i="10" s="1"/>
  <c r="U25" i="10" s="1"/>
  <c r="U26" i="10" s="1"/>
  <c r="U27" i="10" s="1"/>
  <c r="U28" i="10" s="1"/>
  <c r="U29" i="10" s="1"/>
  <c r="U30" i="10" s="1"/>
  <c r="U31" i="10" s="1"/>
  <c r="U32" i="10" s="1"/>
  <c r="U33" i="10" s="1"/>
  <c r="U34" i="10" s="1"/>
  <c r="U35" i="10" s="1"/>
  <c r="U36" i="10" s="1"/>
  <c r="U37" i="10" s="1"/>
  <c r="U38" i="10" s="1"/>
  <c r="U39" i="10" s="1"/>
  <c r="U40" i="10" s="1"/>
  <c r="U41" i="10" s="1"/>
  <c r="U42" i="10" s="1"/>
  <c r="U43" i="10" s="1"/>
  <c r="U44" i="10" s="1"/>
  <c r="U45" i="10" s="1"/>
  <c r="U46" i="10" s="1"/>
  <c r="U47" i="10" s="1"/>
  <c r="U48" i="10" s="1"/>
  <c r="U49" i="10" s="1"/>
  <c r="U50" i="10" s="1"/>
  <c r="U51" i="10" s="1"/>
  <c r="U52" i="10" s="1"/>
  <c r="U53" i="10" s="1"/>
  <c r="U54" i="10" s="1"/>
  <c r="U55" i="10" s="1"/>
  <c r="U56" i="10" s="1"/>
  <c r="U57" i="10" s="1"/>
  <c r="U58" i="10" s="1"/>
  <c r="U59" i="10" s="1"/>
  <c r="U60" i="10" s="1"/>
  <c r="U61" i="10" s="1"/>
  <c r="U62" i="10" s="1"/>
  <c r="U63" i="10" s="1"/>
  <c r="U74" i="10" s="1"/>
  <c r="U75" i="10" s="1"/>
  <c r="U76" i="10" s="1"/>
  <c r="U77" i="10" s="1"/>
  <c r="U78" i="10" s="1"/>
  <c r="U79" i="10" s="1"/>
  <c r="U80" i="10" s="1"/>
  <c r="U81" i="10" s="1"/>
  <c r="U82" i="10" s="1"/>
  <c r="U83" i="10" s="1"/>
  <c r="U84" i="10" s="1"/>
  <c r="U85" i="10" s="1"/>
  <c r="U86" i="10" s="1"/>
  <c r="U87" i="10" s="1"/>
  <c r="U88" i="10" s="1"/>
  <c r="U89" i="10" s="1"/>
  <c r="U90" i="10" s="1"/>
  <c r="U91" i="10" s="1"/>
  <c r="U92" i="10" s="1"/>
  <c r="U93" i="10" s="1"/>
  <c r="U94" i="10" s="1"/>
  <c r="U95" i="10" s="1"/>
  <c r="U96" i="10" s="1"/>
  <c r="U97" i="10" s="1"/>
  <c r="U98" i="10" s="1"/>
  <c r="U99" i="10" s="1"/>
  <c r="U100" i="10" s="1"/>
  <c r="U101" i="10" s="1"/>
  <c r="U102" i="10" s="1"/>
  <c r="U103" i="10" s="1"/>
  <c r="V11" i="10"/>
  <c r="V12" i="10" s="1"/>
  <c r="V13" i="10" s="1"/>
  <c r="V14" i="10" s="1"/>
  <c r="V15" i="10" s="1"/>
  <c r="V16" i="10" s="1"/>
  <c r="V17" i="10" s="1"/>
  <c r="V18" i="10" s="1"/>
  <c r="V19" i="10" s="1"/>
  <c r="V20" i="10" s="1"/>
  <c r="V21" i="10" s="1"/>
  <c r="V22" i="10" s="1"/>
  <c r="V23" i="10" s="1"/>
  <c r="V24" i="10" s="1"/>
  <c r="V25" i="10" s="1"/>
  <c r="V26" i="10" s="1"/>
  <c r="V27" i="10" s="1"/>
  <c r="V28" i="10" s="1"/>
  <c r="V29" i="10" s="1"/>
  <c r="V30" i="10" s="1"/>
  <c r="V31" i="10" s="1"/>
  <c r="V32" i="10" s="1"/>
  <c r="V33" i="10" s="1"/>
  <c r="V34" i="10" s="1"/>
  <c r="V35" i="10" s="1"/>
  <c r="V36" i="10" s="1"/>
  <c r="V37" i="10" s="1"/>
  <c r="V38" i="10" s="1"/>
  <c r="V39" i="10" s="1"/>
  <c r="V40" i="10" s="1"/>
  <c r="V41" i="10" s="1"/>
  <c r="V42" i="10" s="1"/>
  <c r="V43" i="10" s="1"/>
  <c r="V44" i="10" s="1"/>
  <c r="V45" i="10" s="1"/>
  <c r="V46" i="10" s="1"/>
  <c r="V47" i="10" s="1"/>
  <c r="V48" i="10" s="1"/>
  <c r="V49" i="10" s="1"/>
  <c r="V50" i="10" s="1"/>
  <c r="V51" i="10" s="1"/>
  <c r="V52" i="10" s="1"/>
  <c r="V53" i="10" s="1"/>
  <c r="V54" i="10" s="1"/>
  <c r="V55" i="10" s="1"/>
  <c r="V56" i="10" s="1"/>
  <c r="V57" i="10" s="1"/>
  <c r="V58" i="10" s="1"/>
  <c r="V59" i="10" s="1"/>
  <c r="V60" i="10" s="1"/>
  <c r="V61" i="10" s="1"/>
  <c r="V62" i="10" s="1"/>
  <c r="V63" i="10" s="1"/>
  <c r="V74" i="10" s="1"/>
  <c r="V75" i="10" s="1"/>
  <c r="V76" i="10" s="1"/>
  <c r="V77" i="10" s="1"/>
  <c r="V78" i="10" s="1"/>
  <c r="V79" i="10" s="1"/>
  <c r="V80" i="10" s="1"/>
  <c r="V81" i="10" s="1"/>
  <c r="V82" i="10" s="1"/>
  <c r="V83" i="10" s="1"/>
  <c r="V84" i="10" s="1"/>
  <c r="V85" i="10" s="1"/>
  <c r="V86" i="10" s="1"/>
  <c r="V87" i="10" s="1"/>
  <c r="V88" i="10" s="1"/>
  <c r="V89" i="10" s="1"/>
  <c r="V90" i="10" s="1"/>
  <c r="V91" i="10" s="1"/>
  <c r="V92" i="10" s="1"/>
  <c r="V93" i="10" s="1"/>
  <c r="V94" i="10" s="1"/>
  <c r="V95" i="10" s="1"/>
  <c r="V96" i="10" s="1"/>
  <c r="V97" i="10" s="1"/>
  <c r="V98" i="10" s="1"/>
  <c r="V99" i="10" s="1"/>
  <c r="V100" i="10" s="1"/>
  <c r="V101" i="10" s="1"/>
  <c r="V102" i="10" s="1"/>
  <c r="V103" i="10" s="1"/>
  <c r="B16" i="10"/>
  <c r="B18" i="10" l="1"/>
  <c r="B19" i="10"/>
  <c r="B21" i="10" l="1"/>
  <c r="B22" i="10"/>
  <c r="B25" i="10" l="1"/>
  <c r="B24" i="10"/>
  <c r="B27" i="10" l="1"/>
  <c r="B28" i="10"/>
  <c r="B30" i="10" l="1"/>
  <c r="B31" i="10"/>
  <c r="B34" i="10" l="1"/>
  <c r="B33" i="10"/>
  <c r="B37" i="10" l="1"/>
  <c r="B36" i="10"/>
  <c r="B39" i="10" l="1"/>
  <c r="B40" i="10"/>
  <c r="B42" i="10" l="1"/>
  <c r="B43" i="10"/>
  <c r="B46" i="10" l="1"/>
  <c r="B45" i="10"/>
  <c r="B48" i="10" l="1"/>
  <c r="B49" i="10"/>
  <c r="B52" i="10" l="1"/>
  <c r="B55" i="10" s="1"/>
  <c r="B51" i="10"/>
  <c r="B57" i="10" l="1"/>
  <c r="B58" i="10"/>
  <c r="B61" i="10" l="1"/>
  <c r="B60" i="10"/>
  <c r="B63" i="10" l="1"/>
  <c r="B74" i="10"/>
  <c r="B77" i="10" l="1"/>
  <c r="B76" i="10"/>
  <c r="B80" i="10" l="1"/>
  <c r="B79" i="10"/>
  <c r="B83" i="10" l="1"/>
  <c r="B82" i="10"/>
  <c r="B85" i="10" l="1"/>
  <c r="B86" i="10"/>
  <c r="B88" i="10" l="1"/>
  <c r="B89" i="10"/>
  <c r="B91" i="10" l="1"/>
  <c r="B92" i="10"/>
  <c r="B94" i="10" l="1"/>
  <c r="B95" i="10"/>
  <c r="B97" i="10" l="1"/>
  <c r="B98" i="10"/>
  <c r="B101" i="10" l="1"/>
  <c r="B103" i="10" s="1"/>
  <c r="B100" i="10"/>
</calcChain>
</file>

<file path=xl/sharedStrings.xml><?xml version="1.0" encoding="utf-8"?>
<sst xmlns="http://schemas.openxmlformats.org/spreadsheetml/2006/main" count="515" uniqueCount="190">
  <si>
    <t>構造物種類</t>
    <rPh sb="0" eb="3">
      <t>コウゾウブツ</t>
    </rPh>
    <rPh sb="3" eb="5">
      <t>シュルイ</t>
    </rPh>
    <phoneticPr fontId="2"/>
  </si>
  <si>
    <t>天気</t>
    <rPh sb="0" eb="2">
      <t>テンキ</t>
    </rPh>
    <phoneticPr fontId="2"/>
  </si>
  <si>
    <t>水セメント比</t>
  </si>
  <si>
    <t>分</t>
    <rPh sb="0" eb="1">
      <t>フン</t>
    </rPh>
    <phoneticPr fontId="2"/>
  </si>
  <si>
    <t>空気量</t>
    <rPh sb="0" eb="2">
      <t>クウキ</t>
    </rPh>
    <rPh sb="2" eb="3">
      <t>リョウ</t>
    </rPh>
    <phoneticPr fontId="2"/>
  </si>
  <si>
    <t>ｺﾝｸﾘｰﾄ温度</t>
  </si>
  <si>
    <t>リフト高</t>
    <rPh sb="3" eb="4">
      <t>ダカ</t>
    </rPh>
    <phoneticPr fontId="2"/>
  </si>
  <si>
    <t>セメント種類</t>
    <rPh sb="4" eb="6">
      <t>シュルイ</t>
    </rPh>
    <phoneticPr fontId="2"/>
  </si>
  <si>
    <t>呼び強度</t>
    <rPh sb="0" eb="1">
      <t>ヨ</t>
    </rPh>
    <rPh sb="2" eb="4">
      <t>キョウド</t>
    </rPh>
    <phoneticPr fontId="2"/>
  </si>
  <si>
    <t>℃</t>
  </si>
  <si>
    <t>混和剤</t>
    <rPh sb="0" eb="2">
      <t>コンワ</t>
    </rPh>
    <rPh sb="2" eb="3">
      <t>ザイ</t>
    </rPh>
    <phoneticPr fontId="2"/>
  </si>
  <si>
    <t>単位ｾﾒﾝﾄ量</t>
    <rPh sb="0" eb="2">
      <t>タンイ</t>
    </rPh>
    <rPh sb="6" eb="7">
      <t>リョウ</t>
    </rPh>
    <phoneticPr fontId="2"/>
  </si>
  <si>
    <t>混和材</t>
    <rPh sb="0" eb="2">
      <t>コンワ</t>
    </rPh>
    <rPh sb="2" eb="3">
      <t>ザイ</t>
    </rPh>
    <phoneticPr fontId="2"/>
  </si>
  <si>
    <t>分/台</t>
    <rPh sb="0" eb="1">
      <t>フン</t>
    </rPh>
    <rPh sb="2" eb="3">
      <t>ダイ</t>
    </rPh>
    <phoneticPr fontId="2"/>
  </si>
  <si>
    <t>現場待機時間</t>
    <rPh sb="0" eb="2">
      <t>ゲンバ</t>
    </rPh>
    <rPh sb="2" eb="4">
      <t>タイキ</t>
    </rPh>
    <rPh sb="4" eb="6">
      <t>ジカン</t>
    </rPh>
    <phoneticPr fontId="2"/>
  </si>
  <si>
    <t>台</t>
    <rPh sb="0" eb="1">
      <t>ダイ</t>
    </rPh>
    <phoneticPr fontId="2"/>
  </si>
  <si>
    <t>ポンプ車台数</t>
    <rPh sb="3" eb="4">
      <t>シャ</t>
    </rPh>
    <rPh sb="4" eb="5">
      <t>ダイ</t>
    </rPh>
    <rPh sb="5" eb="6">
      <t>スウ</t>
    </rPh>
    <phoneticPr fontId="2"/>
  </si>
  <si>
    <t>初期温度</t>
    <rPh sb="0" eb="2">
      <t>ショキ</t>
    </rPh>
    <rPh sb="2" eb="4">
      <t>オンド</t>
    </rPh>
    <phoneticPr fontId="2"/>
  </si>
  <si>
    <t>最高温度</t>
    <rPh sb="0" eb="2">
      <t>サイコウ</t>
    </rPh>
    <rPh sb="2" eb="4">
      <t>オンド</t>
    </rPh>
    <phoneticPr fontId="2"/>
  </si>
  <si>
    <t>温度上昇量</t>
    <rPh sb="0" eb="2">
      <t>オンド</t>
    </rPh>
    <rPh sb="2" eb="4">
      <t>ジョウショウ</t>
    </rPh>
    <rPh sb="4" eb="5">
      <t>リョウ</t>
    </rPh>
    <phoneticPr fontId="2"/>
  </si>
  <si>
    <t>最高温度に到達した時間</t>
    <rPh sb="0" eb="2">
      <t>サイコウ</t>
    </rPh>
    <rPh sb="2" eb="4">
      <t>オンド</t>
    </rPh>
    <rPh sb="5" eb="7">
      <t>トウタツ</t>
    </rPh>
    <rPh sb="9" eb="11">
      <t>ジカン</t>
    </rPh>
    <phoneticPr fontId="2"/>
  </si>
  <si>
    <t>時間後</t>
    <rPh sb="0" eb="2">
      <t>ジカン</t>
    </rPh>
    <rPh sb="2" eb="3">
      <t>ゴ</t>
    </rPh>
    <phoneticPr fontId="2"/>
  </si>
  <si>
    <t>養生方法</t>
    <rPh sb="0" eb="2">
      <t>ヨウジョウ</t>
    </rPh>
    <rPh sb="2" eb="4">
      <t>ホウホウ</t>
    </rPh>
    <phoneticPr fontId="2"/>
  </si>
  <si>
    <t>日</t>
    <rPh sb="0" eb="1">
      <t>ニチ</t>
    </rPh>
    <phoneticPr fontId="2"/>
  </si>
  <si>
    <t>養生（湿潤状態）期間</t>
    <rPh sb="0" eb="2">
      <t>ヨウジョウ</t>
    </rPh>
    <rPh sb="3" eb="5">
      <t>シツジュン</t>
    </rPh>
    <rPh sb="5" eb="7">
      <t>ジョウタイ</t>
    </rPh>
    <rPh sb="8" eb="10">
      <t>キカン</t>
    </rPh>
    <phoneticPr fontId="2"/>
  </si>
  <si>
    <t>ホース筒先</t>
    <rPh sb="3" eb="5">
      <t>ツツサキ</t>
    </rPh>
    <phoneticPr fontId="2"/>
  </si>
  <si>
    <t>人</t>
    <rPh sb="0" eb="1">
      <t>ニン</t>
    </rPh>
    <phoneticPr fontId="2"/>
  </si>
  <si>
    <t>構造物名</t>
    <rPh sb="0" eb="4">
      <t>コウゾウブツメイ</t>
    </rPh>
    <phoneticPr fontId="2"/>
  </si>
  <si>
    <t>7日強度</t>
    <rPh sb="1" eb="2">
      <t>ニチ</t>
    </rPh>
    <rPh sb="2" eb="4">
      <t>キョウド</t>
    </rPh>
    <phoneticPr fontId="2"/>
  </si>
  <si>
    <t>28日強度</t>
    <rPh sb="2" eb="3">
      <t>ニチ</t>
    </rPh>
    <rPh sb="3" eb="5">
      <t>キョウド</t>
    </rPh>
    <phoneticPr fontId="2"/>
  </si>
  <si>
    <t>m/h</t>
  </si>
  <si>
    <t>試験許容値</t>
    <rPh sb="0" eb="2">
      <t>シケン</t>
    </rPh>
    <rPh sb="2" eb="4">
      <t>キョヨウ</t>
    </rPh>
    <rPh sb="4" eb="5">
      <t>チ</t>
    </rPh>
    <phoneticPr fontId="2"/>
  </si>
  <si>
    <t>工区</t>
    <rPh sb="0" eb="2">
      <t>コウク</t>
    </rPh>
    <phoneticPr fontId="2"/>
  </si>
  <si>
    <t>工期</t>
    <rPh sb="0" eb="2">
      <t>コウキ</t>
    </rPh>
    <phoneticPr fontId="2"/>
  </si>
  <si>
    <t>日時</t>
    <rPh sb="0" eb="2">
      <t>ニチジ</t>
    </rPh>
    <phoneticPr fontId="2"/>
  </si>
  <si>
    <t>朝</t>
    <rPh sb="0" eb="1">
      <t>アサ</t>
    </rPh>
    <phoneticPr fontId="2"/>
  </si>
  <si>
    <t>昼</t>
    <rPh sb="0" eb="1">
      <t>ヒル</t>
    </rPh>
    <phoneticPr fontId="2"/>
  </si>
  <si>
    <t>夕</t>
    <rPh sb="0" eb="1">
      <t>ユウ</t>
    </rPh>
    <phoneticPr fontId="2"/>
  </si>
  <si>
    <t>外気温</t>
    <rPh sb="0" eb="3">
      <t>ガイキオン</t>
    </rPh>
    <phoneticPr fontId="2"/>
  </si>
  <si>
    <t>工事名</t>
    <rPh sb="0" eb="3">
      <t>コウジメイ</t>
    </rPh>
    <phoneticPr fontId="2"/>
  </si>
  <si>
    <t>生コン工場</t>
    <rPh sb="0" eb="1">
      <t>ナマ</t>
    </rPh>
    <rPh sb="3" eb="5">
      <t>コウジョウ</t>
    </rPh>
    <phoneticPr fontId="2"/>
  </si>
  <si>
    <t>備　　　考</t>
    <rPh sb="0" eb="1">
      <t>ソナエ</t>
    </rPh>
    <rPh sb="4" eb="5">
      <t>コウ</t>
    </rPh>
    <phoneticPr fontId="2"/>
  </si>
  <si>
    <t>主鉄筋</t>
    <rPh sb="0" eb="1">
      <t>シュ</t>
    </rPh>
    <rPh sb="1" eb="3">
      <t>テッキン</t>
    </rPh>
    <phoneticPr fontId="2"/>
  </si>
  <si>
    <t>セメント会社</t>
    <rPh sb="4" eb="6">
      <t>ガイシャ</t>
    </rPh>
    <phoneticPr fontId="2"/>
  </si>
  <si>
    <t>記録シート①</t>
    <rPh sb="0" eb="2">
      <t>キロク</t>
    </rPh>
    <phoneticPr fontId="2"/>
  </si>
  <si>
    <t>記録シート②</t>
    <rPh sb="0" eb="2">
      <t>キロク</t>
    </rPh>
    <phoneticPr fontId="2"/>
  </si>
  <si>
    <t>記録シート③</t>
    <rPh sb="0" eb="2">
      <t>キロク</t>
    </rPh>
    <phoneticPr fontId="2"/>
  </si>
  <si>
    <t>記録シート④</t>
    <rPh sb="0" eb="2">
      <t>キロク</t>
    </rPh>
    <phoneticPr fontId="2"/>
  </si>
  <si>
    <t>記録シート⑤</t>
    <rPh sb="0" eb="2">
      <t>キロク</t>
    </rPh>
    <phoneticPr fontId="2"/>
  </si>
  <si>
    <t>背面</t>
    <rPh sb="0" eb="2">
      <t>ハイメン</t>
    </rPh>
    <phoneticPr fontId="2"/>
  </si>
  <si>
    <t>路線・河川・地区等</t>
    <rPh sb="0" eb="2">
      <t>ロセン</t>
    </rPh>
    <rPh sb="3" eb="5">
      <t>カセン</t>
    </rPh>
    <rPh sb="6" eb="8">
      <t>チク</t>
    </rPh>
    <rPh sb="8" eb="9">
      <t>トウ</t>
    </rPh>
    <phoneticPr fontId="2"/>
  </si>
  <si>
    <t>構造物詳細</t>
    <rPh sb="0" eb="2">
      <t>コウゾウ</t>
    </rPh>
    <rPh sb="2" eb="3">
      <t>ブツ</t>
    </rPh>
    <rPh sb="3" eb="5">
      <t>ショウサイ</t>
    </rPh>
    <phoneticPr fontId="2"/>
  </si>
  <si>
    <t>リフト名</t>
    <rPh sb="3" eb="4">
      <t>メイ</t>
    </rPh>
    <phoneticPr fontId="2"/>
  </si>
  <si>
    <t>コンクリート温度・外気温計測結果</t>
  </si>
  <si>
    <t>残置期間</t>
    <rPh sb="0" eb="1">
      <t>ザン</t>
    </rPh>
    <rPh sb="1" eb="2">
      <t>チ</t>
    </rPh>
    <rPh sb="2" eb="4">
      <t>キカン</t>
    </rPh>
    <phoneticPr fontId="2"/>
  </si>
  <si>
    <t>○基本情報</t>
    <rPh sb="1" eb="3">
      <t>キホン</t>
    </rPh>
    <rPh sb="3" eb="5">
      <t>ジョウホウ</t>
    </rPh>
    <phoneticPr fontId="2"/>
  </si>
  <si>
    <t>○養生</t>
    <rPh sb="1" eb="3">
      <t>ヨウジョウ</t>
    </rPh>
    <phoneticPr fontId="2"/>
  </si>
  <si>
    <t>No.2</t>
  </si>
  <si>
    <t>No.3</t>
  </si>
  <si>
    <t>No.4</t>
  </si>
  <si>
    <t>No.5</t>
  </si>
  <si>
    <t>No.6</t>
  </si>
  <si>
    <t>No.7</t>
  </si>
  <si>
    <t>No.8</t>
  </si>
  <si>
    <t>補修方法</t>
    <rPh sb="0" eb="2">
      <t>ホシュウ</t>
    </rPh>
    <rPh sb="2" eb="4">
      <t>ホウホウ</t>
    </rPh>
    <phoneticPr fontId="2"/>
  </si>
  <si>
    <t>記録シート⑥</t>
    <phoneticPr fontId="2"/>
  </si>
  <si>
    <t>補修日</t>
    <rPh sb="0" eb="2">
      <t>ホシュウ</t>
    </rPh>
    <rPh sb="2" eb="3">
      <t>ビ</t>
    </rPh>
    <phoneticPr fontId="2"/>
  </si>
  <si>
    <t>備考</t>
    <rPh sb="0" eb="2">
      <t>ビコウ</t>
    </rPh>
    <phoneticPr fontId="2"/>
  </si>
  <si>
    <t>○構造</t>
    <rPh sb="1" eb="3">
      <t>コウゾウ</t>
    </rPh>
    <phoneticPr fontId="2"/>
  </si>
  <si>
    <t>○寸法</t>
    <rPh sb="1" eb="3">
      <t>スンポウ</t>
    </rPh>
    <phoneticPr fontId="2"/>
  </si>
  <si>
    <t>○配筋</t>
    <rPh sb="1" eb="2">
      <t>クバ</t>
    </rPh>
    <rPh sb="2" eb="3">
      <t>スジ</t>
    </rPh>
    <phoneticPr fontId="2"/>
  </si>
  <si>
    <r>
      <t>kg/m</t>
    </r>
    <r>
      <rPr>
        <vertAlign val="superscript"/>
        <sz val="6"/>
        <rFont val="ＭＳ ゴシック"/>
        <family val="3"/>
        <charset val="128"/>
      </rPr>
      <t>3</t>
    </r>
    <r>
      <rPr>
        <sz val="6"/>
        <rFont val="ＭＳ ゴシック"/>
        <family val="3"/>
        <charset val="128"/>
      </rPr>
      <t>以下</t>
    </r>
    <rPh sb="5" eb="7">
      <t>イカ</t>
    </rPh>
    <phoneticPr fontId="2"/>
  </si>
  <si>
    <t>計測
時刻</t>
    <rPh sb="0" eb="2">
      <t>ケイソク</t>
    </rPh>
    <rPh sb="3" eb="5">
      <t>ジコク</t>
    </rPh>
    <phoneticPr fontId="2"/>
  </si>
  <si>
    <t>○ひび割れ概要</t>
    <rPh sb="3" eb="4">
      <t>ワ</t>
    </rPh>
    <rPh sb="5" eb="7">
      <t>ガイヨウ</t>
    </rPh>
    <phoneticPr fontId="2"/>
  </si>
  <si>
    <t>概要図</t>
  </si>
  <si>
    <t>○ひび割れ抑制対策</t>
    <rPh sb="3" eb="4">
      <t>ワ</t>
    </rPh>
    <rPh sb="5" eb="7">
      <t>ヨクセイ</t>
    </rPh>
    <rPh sb="7" eb="9">
      <t>タイサク</t>
    </rPh>
    <phoneticPr fontId="2"/>
  </si>
  <si>
    <t>打込み部位</t>
    <rPh sb="3" eb="5">
      <t>ブイ</t>
    </rPh>
    <phoneticPr fontId="2"/>
  </si>
  <si>
    <t>打込み面</t>
    <rPh sb="3" eb="4">
      <t>メン</t>
    </rPh>
    <phoneticPr fontId="2"/>
  </si>
  <si>
    <t>ポンプ圧送距離</t>
    <rPh sb="3" eb="5">
      <t>アッソウ</t>
    </rPh>
    <rPh sb="5" eb="7">
      <t>キョリ</t>
    </rPh>
    <phoneticPr fontId="2"/>
  </si>
  <si>
    <t>方向</t>
    <rPh sb="0" eb="2">
      <t>ホウコウ</t>
    </rPh>
    <phoneticPr fontId="2"/>
  </si>
  <si>
    <t>○ひび割れ状況</t>
    <rPh sb="3" eb="4">
      <t>ワ</t>
    </rPh>
    <rPh sb="5" eb="7">
      <t>ジョウキョウ</t>
    </rPh>
    <phoneticPr fontId="2"/>
  </si>
  <si>
    <t>位置</t>
    <rPh sb="0" eb="2">
      <t>イチ</t>
    </rPh>
    <phoneticPr fontId="2"/>
  </si>
  <si>
    <t>ひび割れ</t>
    <rPh sb="2" eb="3">
      <t>ワ</t>
    </rPh>
    <phoneticPr fontId="2"/>
  </si>
  <si>
    <t>補強鉄筋</t>
    <rPh sb="0" eb="2">
      <t>ホキョウ</t>
    </rPh>
    <rPh sb="2" eb="4">
      <t>テッキン</t>
    </rPh>
    <phoneticPr fontId="2"/>
  </si>
  <si>
    <t>膨張材</t>
    <rPh sb="0" eb="2">
      <t>ボウチョウ</t>
    </rPh>
    <rPh sb="2" eb="3">
      <t>ザイ</t>
    </rPh>
    <phoneticPr fontId="2"/>
  </si>
  <si>
    <t>厚さ</t>
    <rPh sb="0" eb="1">
      <t>アツ</t>
    </rPh>
    <phoneticPr fontId="2"/>
  </si>
  <si>
    <t>配力筋</t>
    <rPh sb="0" eb="3">
      <t>ハイリョクキン</t>
    </rPh>
    <phoneticPr fontId="2"/>
  </si>
  <si>
    <t>前面</t>
    <rPh sb="0" eb="2">
      <t>ゼンメン</t>
    </rPh>
    <phoneticPr fontId="2"/>
  </si>
  <si>
    <r>
      <t>150m</t>
    </r>
    <r>
      <rPr>
        <vertAlign val="superscript"/>
        <sz val="10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打込み時又は午後</t>
    </r>
    <rPh sb="8" eb="9">
      <t>ジ</t>
    </rPh>
    <rPh sb="9" eb="10">
      <t>マタ</t>
    </rPh>
    <rPh sb="11" eb="13">
      <t>ゴゴ</t>
    </rPh>
    <phoneticPr fontId="2"/>
  </si>
  <si>
    <r>
      <t>300m</t>
    </r>
    <r>
      <rPr>
        <vertAlign val="superscript"/>
        <sz val="10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打込み時</t>
    </r>
    <rPh sb="8" eb="9">
      <t>ジ</t>
    </rPh>
    <phoneticPr fontId="2"/>
  </si>
  <si>
    <t>品
質
管
理
試
験</t>
    <rPh sb="0" eb="1">
      <t>シナ</t>
    </rPh>
    <rPh sb="2" eb="3">
      <t>シツ</t>
    </rPh>
    <rPh sb="4" eb="5">
      <t>カン</t>
    </rPh>
    <rPh sb="6" eb="7">
      <t>リ</t>
    </rPh>
    <rPh sb="8" eb="9">
      <t>タメシ</t>
    </rPh>
    <rPh sb="10" eb="11">
      <t>シルシ</t>
    </rPh>
    <phoneticPr fontId="2"/>
  </si>
  <si>
    <t>材
料
・
配
合</t>
    <rPh sb="0" eb="1">
      <t>ザイ</t>
    </rPh>
    <rPh sb="2" eb="3">
      <t>リョウ</t>
    </rPh>
    <rPh sb="6" eb="7">
      <t>クバ</t>
    </rPh>
    <rPh sb="8" eb="9">
      <t>ゴウ</t>
    </rPh>
    <phoneticPr fontId="2"/>
  </si>
  <si>
    <t>試料採取時期</t>
    <rPh sb="0" eb="2">
      <t>シリョウ</t>
    </rPh>
    <rPh sb="2" eb="4">
      <t>サイシュ</t>
    </rPh>
    <rPh sb="4" eb="6">
      <t>ジキ</t>
    </rPh>
    <phoneticPr fontId="2"/>
  </si>
  <si>
    <t>運搬</t>
    <rPh sb="0" eb="2">
      <t>ウンパン</t>
    </rPh>
    <phoneticPr fontId="2"/>
  </si>
  <si>
    <t>締固め</t>
    <rPh sb="0" eb="1">
      <t>シ</t>
    </rPh>
    <rPh sb="1" eb="2">
      <t>カタ</t>
    </rPh>
    <phoneticPr fontId="2"/>
  </si>
  <si>
    <t>○運搬・打込み・締固め</t>
    <rPh sb="1" eb="3">
      <t>ウンパン</t>
    </rPh>
    <rPh sb="8" eb="9">
      <t>シ</t>
    </rPh>
    <rPh sb="9" eb="10">
      <t>カタ</t>
    </rPh>
    <phoneticPr fontId="2"/>
  </si>
  <si>
    <t>現場内運搬方法</t>
    <rPh sb="0" eb="2">
      <t>ゲンバ</t>
    </rPh>
    <rPh sb="2" eb="3">
      <t>ナイ</t>
    </rPh>
    <rPh sb="3" eb="5">
      <t>ウンパン</t>
    </rPh>
    <rPh sb="5" eb="7">
      <t>ホウホウ</t>
    </rPh>
    <phoneticPr fontId="2"/>
  </si>
  <si>
    <t>調
査
日</t>
    <rPh sb="0" eb="1">
      <t>チョウ</t>
    </rPh>
    <rPh sb="2" eb="3">
      <t>サ</t>
    </rPh>
    <rPh sb="4" eb="5">
      <t>ニチ</t>
    </rPh>
    <phoneticPr fontId="2"/>
  </si>
  <si>
    <t>補
修</t>
    <rPh sb="0" eb="1">
      <t>タスク</t>
    </rPh>
    <rPh sb="2" eb="3">
      <t>オサム</t>
    </rPh>
    <phoneticPr fontId="2"/>
  </si>
  <si>
    <t>補修の有無</t>
    <rPh sb="0" eb="2">
      <t>ホシュウ</t>
    </rPh>
    <rPh sb="3" eb="5">
      <t>ウム</t>
    </rPh>
    <phoneticPr fontId="2"/>
  </si>
  <si>
    <t>開始時刻</t>
    <rPh sb="2" eb="4">
      <t>ジコク</t>
    </rPh>
    <phoneticPr fontId="2"/>
  </si>
  <si>
    <t>終了時刻</t>
    <rPh sb="0" eb="2">
      <t>シュウリョウ</t>
    </rPh>
    <rPh sb="2" eb="4">
      <t>ジコク</t>
    </rPh>
    <phoneticPr fontId="2"/>
  </si>
  <si>
    <t>リフト図</t>
    <rPh sb="3" eb="4">
      <t>ズ</t>
    </rPh>
    <phoneticPr fontId="2"/>
  </si>
  <si>
    <t>その他の対策</t>
    <rPh sb="2" eb="3">
      <t>タ</t>
    </rPh>
    <rPh sb="4" eb="6">
      <t>タイサク</t>
    </rPh>
    <phoneticPr fontId="2"/>
  </si>
  <si>
    <t>○コンクリート温度履歴</t>
    <rPh sb="7" eb="9">
      <t>オンド</t>
    </rPh>
    <rPh sb="9" eb="11">
      <t>リレキ</t>
    </rPh>
    <phoneticPr fontId="2"/>
  </si>
  <si>
    <t>施工場所</t>
    <rPh sb="0" eb="2">
      <t>セコウ</t>
    </rPh>
    <rPh sb="2" eb="4">
      <t>バショ</t>
    </rPh>
    <phoneticPr fontId="2"/>
  </si>
  <si>
    <t>ひび割れ調査票（その1）</t>
    <rPh sb="2" eb="3">
      <t>ワ</t>
    </rPh>
    <rPh sb="4" eb="7">
      <t>チョウサヒョウ</t>
    </rPh>
    <phoneticPr fontId="2"/>
  </si>
  <si>
    <t>ひび割れ調査票（その2）</t>
    <phoneticPr fontId="2"/>
  </si>
  <si>
    <r>
      <t>発注者</t>
    </r>
    <r>
      <rPr>
        <sz val="8"/>
        <rFont val="ＭＳ ゴシック"/>
        <family val="3"/>
        <charset val="128"/>
      </rPr>
      <t>(事務所名)</t>
    </r>
    <rPh sb="0" eb="3">
      <t>ハッチュウシャ</t>
    </rPh>
    <rPh sb="4" eb="6">
      <t>ジム</t>
    </rPh>
    <rPh sb="6" eb="7">
      <t>ショ</t>
    </rPh>
    <rPh sb="7" eb="8">
      <t>メイ</t>
    </rPh>
    <phoneticPr fontId="2"/>
  </si>
  <si>
    <t>打込みリフト図</t>
    <rPh sb="6" eb="7">
      <t>ズ</t>
    </rPh>
    <phoneticPr fontId="2"/>
  </si>
  <si>
    <t>%</t>
    <phoneticPr fontId="2"/>
  </si>
  <si>
    <t>m</t>
    <phoneticPr fontId="2"/>
  </si>
  <si>
    <t>m</t>
    <phoneticPr fontId="2"/>
  </si>
  <si>
    <t>長さ（幅）</t>
    <rPh sb="0" eb="1">
      <t>ナガ</t>
    </rPh>
    <rPh sb="3" eb="4">
      <t>ハバ</t>
    </rPh>
    <phoneticPr fontId="2"/>
  </si>
  <si>
    <t>m</t>
    <phoneticPr fontId="2"/>
  </si>
  <si>
    <t>コンクリート打込み管理表（温度計測その1）</t>
    <rPh sb="6" eb="8">
      <t>ウチコ</t>
    </rPh>
    <rPh sb="9" eb="11">
      <t>カンリ</t>
    </rPh>
    <rPh sb="11" eb="12">
      <t>オモテ</t>
    </rPh>
    <rPh sb="13" eb="15">
      <t>オンド</t>
    </rPh>
    <rPh sb="15" eb="17">
      <t>ケイソク</t>
    </rPh>
    <phoneticPr fontId="2"/>
  </si>
  <si>
    <t>ｺﾝｸﾘｰﾄ温度</t>
    <rPh sb="6" eb="8">
      <t>オンド</t>
    </rPh>
    <phoneticPr fontId="2"/>
  </si>
  <si>
    <t>コンクリート打込み管理表（温度計測その2）</t>
    <rPh sb="13" eb="15">
      <t>オンド</t>
    </rPh>
    <rPh sb="15" eb="17">
      <t>ケイソク</t>
    </rPh>
    <phoneticPr fontId="2"/>
  </si>
  <si>
    <t>受注者</t>
    <phoneticPr fontId="2"/>
  </si>
  <si>
    <t>コンクリート打込み管理表</t>
    <rPh sb="6" eb="8">
      <t>ウチコ</t>
    </rPh>
    <rPh sb="9" eb="11">
      <t>カンリ</t>
    </rPh>
    <rPh sb="11" eb="12">
      <t>ヒョウ</t>
    </rPh>
    <phoneticPr fontId="2"/>
  </si>
  <si>
    <r>
      <t>N/mm</t>
    </r>
    <r>
      <rPr>
        <vertAlign val="superscript"/>
        <sz val="10"/>
        <rFont val="ＭＳ ゴシック"/>
        <family val="3"/>
        <charset val="128"/>
      </rPr>
      <t>2</t>
    </r>
    <phoneticPr fontId="2"/>
  </si>
  <si>
    <t>スランプ</t>
    <phoneticPr fontId="2"/>
  </si>
  <si>
    <t>cm</t>
    <phoneticPr fontId="2"/>
  </si>
  <si>
    <t>骨材最大寸法</t>
    <phoneticPr fontId="2"/>
  </si>
  <si>
    <t>mm</t>
    <phoneticPr fontId="2"/>
  </si>
  <si>
    <t>打込み開始時</t>
    <rPh sb="3" eb="5">
      <t>カイシ</t>
    </rPh>
    <rPh sb="5" eb="6">
      <t>ジ</t>
    </rPh>
    <phoneticPr fontId="2"/>
  </si>
  <si>
    <t>スランプ</t>
    <phoneticPr fontId="2"/>
  </si>
  <si>
    <t>cm</t>
    <phoneticPr fontId="2"/>
  </si>
  <si>
    <t>%</t>
    <phoneticPr fontId="2"/>
  </si>
  <si>
    <r>
      <t>N/mm</t>
    </r>
    <r>
      <rPr>
        <vertAlign val="superscript"/>
        <sz val="10"/>
        <rFont val="ＭＳ ゴシック"/>
        <family val="3"/>
        <charset val="128"/>
      </rPr>
      <t>2</t>
    </r>
    <phoneticPr fontId="2"/>
  </si>
  <si>
    <t>打込み日</t>
    <rPh sb="3" eb="4">
      <t>ヒ</t>
    </rPh>
    <phoneticPr fontId="2"/>
  </si>
  <si>
    <t>現場までの運搬時間</t>
    <rPh sb="0" eb="2">
      <t>ゲンバ</t>
    </rPh>
    <rPh sb="5" eb="7">
      <t>ウンパン</t>
    </rPh>
    <rPh sb="7" eb="9">
      <t>ジカン</t>
    </rPh>
    <phoneticPr fontId="2"/>
  </si>
  <si>
    <t>荷卸し時間</t>
    <rPh sb="0" eb="1">
      <t>ニ</t>
    </rPh>
    <rPh sb="1" eb="2">
      <t>オロシ</t>
    </rPh>
    <rPh sb="3" eb="5">
      <t>ジカン</t>
    </rPh>
    <phoneticPr fontId="2"/>
  </si>
  <si>
    <t>m</t>
    <phoneticPr fontId="2"/>
  </si>
  <si>
    <t>打込み量</t>
    <rPh sb="3" eb="4">
      <t>リョウ</t>
    </rPh>
    <phoneticPr fontId="2"/>
  </si>
  <si>
    <r>
      <t>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</si>
  <si>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打込み速度</t>
    <phoneticPr fontId="2"/>
  </si>
  <si>
    <t>No.</t>
    <phoneticPr fontId="2"/>
  </si>
  <si>
    <t>～</t>
    <phoneticPr fontId="2"/>
  </si>
  <si>
    <t>○コンクリート</t>
    <phoneticPr fontId="2"/>
  </si>
  <si>
    <t>%</t>
    <phoneticPr fontId="2"/>
  </si>
  <si>
    <t>塩化物イオン量</t>
    <phoneticPr fontId="2"/>
  </si>
  <si>
    <r>
      <t>kg/m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</si>
  <si>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打込み時外気温</t>
    <phoneticPr fontId="2"/>
  </si>
  <si>
    <t>打込み</t>
    <phoneticPr fontId="2"/>
  </si>
  <si>
    <t>℃</t>
    <phoneticPr fontId="2"/>
  </si>
  <si>
    <t>℃</t>
    <phoneticPr fontId="2"/>
  </si>
  <si>
    <t>℃</t>
    <phoneticPr fontId="2"/>
  </si>
  <si>
    <t>No.1</t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</si>
  <si>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</si>
  <si>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</si>
  <si>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下側ﾘﾌﾄ打込み日</t>
    <rPh sb="0" eb="2">
      <t>シタガワ</t>
    </rPh>
    <rPh sb="5" eb="7">
      <t>ウチコ</t>
    </rPh>
    <rPh sb="8" eb="9">
      <t>ビ</t>
    </rPh>
    <phoneticPr fontId="2"/>
  </si>
  <si>
    <t>ﾊﾞｲﾌﾞﾚｰﾀ台数</t>
    <rPh sb="8" eb="10">
      <t>ダイスウ</t>
    </rPh>
    <phoneticPr fontId="2"/>
  </si>
  <si>
    <t>ﾊﾞｲﾌﾞﾚｰﾀ人数</t>
    <rPh sb="8" eb="10">
      <t>ニンズウ</t>
    </rPh>
    <phoneticPr fontId="2"/>
  </si>
  <si>
    <t>ﾊﾞｲﾌﾞﾚｰﾀ予備</t>
    <rPh sb="8" eb="10">
      <t>ヨビ</t>
    </rPh>
    <phoneticPr fontId="2"/>
  </si>
  <si>
    <t>構造形式</t>
    <rPh sb="0" eb="2">
      <t>コウゾウ</t>
    </rPh>
    <rPh sb="2" eb="4">
      <t>ケイシキ</t>
    </rPh>
    <phoneticPr fontId="2"/>
  </si>
  <si>
    <t>タイプA段数</t>
    <rPh sb="4" eb="6">
      <t>ダンスウ</t>
    </rPh>
    <phoneticPr fontId="2"/>
  </si>
  <si>
    <t>配筋状況（タイプB)</t>
    <rPh sb="0" eb="2">
      <t>ハイキン</t>
    </rPh>
    <rPh sb="2" eb="4">
      <t>ジョウキョウ</t>
    </rPh>
    <phoneticPr fontId="2"/>
  </si>
  <si>
    <t>配筋状況（タイプA）</t>
    <rPh sb="0" eb="2">
      <t>ハイキン</t>
    </rPh>
    <rPh sb="2" eb="4">
      <t>ジョウキョウ</t>
    </rPh>
    <phoneticPr fontId="2"/>
  </si>
  <si>
    <t>誘発目地間隔</t>
    <rPh sb="0" eb="2">
      <t>ユウハツ</t>
    </rPh>
    <rPh sb="2" eb="4">
      <t>メジ</t>
    </rPh>
    <rPh sb="4" eb="6">
      <t>カンカク</t>
    </rPh>
    <phoneticPr fontId="2"/>
  </si>
  <si>
    <t>設計純かぶり</t>
    <rPh sb="0" eb="2">
      <t>セッケイ</t>
    </rPh>
    <rPh sb="2" eb="3">
      <t>ジュン</t>
    </rPh>
    <phoneticPr fontId="2"/>
  </si>
  <si>
    <t>型枠種類</t>
    <rPh sb="0" eb="2">
      <t>カタワク</t>
    </rPh>
    <rPh sb="2" eb="4">
      <t>シュルイ</t>
    </rPh>
    <phoneticPr fontId="2"/>
  </si>
  <si>
    <t>下側ﾘﾌﾄ打継目処理</t>
    <rPh sb="0" eb="2">
      <t>シタガワ</t>
    </rPh>
    <rPh sb="5" eb="7">
      <t>ウチツ</t>
    </rPh>
    <rPh sb="7" eb="8">
      <t>メ</t>
    </rPh>
    <rPh sb="8" eb="10">
      <t>ショリ</t>
    </rPh>
    <phoneticPr fontId="2"/>
  </si>
  <si>
    <t>No.9</t>
    <phoneticPr fontId="2"/>
  </si>
  <si>
    <t>No.10</t>
    <phoneticPr fontId="2"/>
  </si>
  <si>
    <t>No.11</t>
    <phoneticPr fontId="2"/>
  </si>
  <si>
    <t>段</t>
    <rPh sb="0" eb="1">
      <t>ダン</t>
    </rPh>
    <phoneticPr fontId="2"/>
  </si>
  <si>
    <t>○鉄筋比</t>
    <rPh sb="1" eb="3">
      <t>テッキン</t>
    </rPh>
    <rPh sb="3" eb="4">
      <t>ヒ</t>
    </rPh>
    <phoneticPr fontId="2"/>
  </si>
  <si>
    <t>鉄筋比（対策前）</t>
    <rPh sb="0" eb="2">
      <t>テッキン</t>
    </rPh>
    <rPh sb="2" eb="3">
      <t>ヒ</t>
    </rPh>
    <rPh sb="4" eb="6">
      <t>タイサク</t>
    </rPh>
    <rPh sb="6" eb="7">
      <t>マエ</t>
    </rPh>
    <phoneticPr fontId="2"/>
  </si>
  <si>
    <t>鉄筋比（実　施）</t>
    <rPh sb="0" eb="2">
      <t>テッキン</t>
    </rPh>
    <rPh sb="2" eb="3">
      <t>ヒ</t>
    </rPh>
    <rPh sb="4" eb="5">
      <t>ジツ</t>
    </rPh>
    <rPh sb="6" eb="7">
      <t>セ</t>
    </rPh>
    <phoneticPr fontId="2"/>
  </si>
  <si>
    <t>脱型日</t>
    <rPh sb="0" eb="2">
      <t>ダッケイ</t>
    </rPh>
    <phoneticPr fontId="2"/>
  </si>
  <si>
    <t>型枠面</t>
    <rPh sb="0" eb="2">
      <t>カタワク</t>
    </rPh>
    <rPh sb="2" eb="3">
      <t>メン</t>
    </rPh>
    <phoneticPr fontId="2"/>
  </si>
  <si>
    <t>リフト高</t>
    <rPh sb="3" eb="4">
      <t>タカ</t>
    </rPh>
    <phoneticPr fontId="2"/>
  </si>
  <si>
    <t>補強鉄筋量(mm2)</t>
    <rPh sb="0" eb="2">
      <t>ホキョウ</t>
    </rPh>
    <rPh sb="2" eb="4">
      <t>テッキン</t>
    </rPh>
    <rPh sb="4" eb="5">
      <t>リョウ</t>
    </rPh>
    <phoneticPr fontId="2"/>
  </si>
  <si>
    <t>鉄筋量(mm2)</t>
    <rPh sb="0" eb="2">
      <t>テッキン</t>
    </rPh>
    <rPh sb="2" eb="3">
      <t>リョウ</t>
    </rPh>
    <phoneticPr fontId="2"/>
  </si>
  <si>
    <t>粗骨材産地</t>
    <rPh sb="0" eb="3">
      <t>ソコツザイ</t>
    </rPh>
    <rPh sb="3" eb="5">
      <t>サンチ</t>
    </rPh>
    <phoneticPr fontId="2"/>
  </si>
  <si>
    <t>細骨材産地</t>
    <rPh sb="0" eb="3">
      <t>サイコツザイ</t>
    </rPh>
    <rPh sb="3" eb="5">
      <t>サンチ</t>
    </rPh>
    <phoneticPr fontId="2"/>
  </si>
  <si>
    <t>沈みひび割れの有無</t>
    <rPh sb="0" eb="1">
      <t>シズ</t>
    </rPh>
    <rPh sb="4" eb="5">
      <t>ワ</t>
    </rPh>
    <rPh sb="7" eb="9">
      <t>ウム</t>
    </rPh>
    <phoneticPr fontId="2"/>
  </si>
  <si>
    <t>（　　　）ひび割れの有無</t>
    <rPh sb="7" eb="8">
      <t>ワ</t>
    </rPh>
    <rPh sb="10" eb="12">
      <t>ウム</t>
    </rPh>
    <phoneticPr fontId="2"/>
  </si>
  <si>
    <t>種類</t>
    <rPh sb="0" eb="2">
      <t>シュルイ</t>
    </rPh>
    <phoneticPr fontId="2"/>
  </si>
  <si>
    <t>断面欠損率(%)</t>
    <rPh sb="0" eb="2">
      <t>ダンメン</t>
    </rPh>
    <rPh sb="2" eb="4">
      <t>ケッソン</t>
    </rPh>
    <rPh sb="4" eb="5">
      <t>リツ</t>
    </rPh>
    <phoneticPr fontId="2"/>
  </si>
  <si>
    <t>打継ぎ間隔</t>
    <rPh sb="0" eb="2">
      <t>ウチツギ</t>
    </rPh>
    <rPh sb="3" eb="5">
      <t>カンカク</t>
    </rPh>
    <phoneticPr fontId="2"/>
  </si>
  <si>
    <r>
      <t>kg/m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</si>
  <si>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○種類別ひび割れの有無</t>
    <rPh sb="1" eb="3">
      <t>シュルイ</t>
    </rPh>
    <rPh sb="3" eb="4">
      <t>ベツ</t>
    </rPh>
    <rPh sb="6" eb="7">
      <t>ワ</t>
    </rPh>
    <rPh sb="9" eb="11">
      <t>ウム</t>
    </rPh>
    <phoneticPr fontId="2"/>
  </si>
  <si>
    <t>温度ひび割れの有無</t>
    <rPh sb="0" eb="2">
      <t>オンド</t>
    </rPh>
    <rPh sb="4" eb="5">
      <t>ワ</t>
    </rPh>
    <rPh sb="7" eb="9">
      <t>ウム</t>
    </rPh>
    <phoneticPr fontId="2"/>
  </si>
  <si>
    <t>Ver.2.6(R6.1)</t>
    <phoneticPr fontId="2"/>
  </si>
  <si>
    <t>【グラフ作図用データ整理欄（加工不要）】</t>
    <rPh sb="4" eb="7">
      <t>サクズヨウ</t>
    </rPh>
    <rPh sb="10" eb="12">
      <t>セイリ</t>
    </rPh>
    <rPh sb="12" eb="13">
      <t>ラン</t>
    </rPh>
    <rPh sb="14" eb="16">
      <t>カコウ</t>
    </rPh>
    <rPh sb="16" eb="18">
      <t>フヨウ</t>
    </rPh>
    <phoneticPr fontId="2"/>
  </si>
  <si>
    <t>Con温度</t>
    <rPh sb="3" eb="5">
      <t>オンド</t>
    </rPh>
    <phoneticPr fontId="2"/>
  </si>
  <si>
    <t>経過日数</t>
    <rPh sb="0" eb="4">
      <t>ケイカニッスウ</t>
    </rPh>
    <phoneticPr fontId="2"/>
  </si>
  <si>
    <t>打込み</t>
    <rPh sb="0" eb="2">
      <t>ウチコ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</si>
</sst>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"/>
    <numFmt numFmtId="177" formatCode="0.000"/>
    <numFmt numFmtId="181" formatCode="0.00&quot;mm&quot;"/>
    <numFmt numFmtId="186" formatCode="&quot;@&quot;0"/>
    <numFmt numFmtId="189" formatCode="&quot;D&quot;0"/>
    <numFmt numFmtId="207" formatCode="0.00_ "/>
    <numFmt numFmtId="209" formatCode="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vertAlign val="superscript"/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indexed="22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</fills>
  <borders count="1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1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vertical="center"/>
    </xf>
    <xf numFmtId="14" fontId="3" fillId="0" borderId="3" xfId="0" applyNumberFormat="1" applyFont="1" applyBorder="1" applyAlignment="1" applyProtection="1">
      <alignment vertical="center"/>
    </xf>
    <xf numFmtId="14" fontId="3" fillId="0" borderId="0" xfId="0" applyNumberFormat="1" applyFont="1" applyBorder="1" applyAlignment="1" applyProtection="1">
      <alignment vertical="center"/>
    </xf>
    <xf numFmtId="0" fontId="3" fillId="0" borderId="3" xfId="0" applyNumberFormat="1" applyFont="1" applyBorder="1" applyAlignment="1" applyProtection="1">
      <alignment vertical="center"/>
    </xf>
    <xf numFmtId="0" fontId="3" fillId="0" borderId="4" xfId="0" applyNumberFormat="1" applyFont="1" applyBorder="1" applyAlignment="1" applyProtection="1">
      <alignment vertical="center"/>
    </xf>
    <xf numFmtId="0" fontId="3" fillId="0" borderId="2" xfId="0" applyNumberFormat="1" applyFont="1" applyBorder="1" applyAlignment="1" applyProtection="1">
      <alignment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Continuous" vertical="center"/>
    </xf>
    <xf numFmtId="0" fontId="3" fillId="2" borderId="7" xfId="0" applyNumberFormat="1" applyFont="1" applyFill="1" applyBorder="1" applyAlignment="1" applyProtection="1">
      <alignment horizontal="centerContinuous" vertical="center"/>
    </xf>
    <xf numFmtId="0" fontId="3" fillId="2" borderId="7" xfId="0" applyNumberFormat="1" applyFont="1" applyFill="1" applyBorder="1" applyAlignment="1" applyProtection="1">
      <alignment horizontal="centerContinuous" vertical="center" wrapText="1"/>
    </xf>
    <xf numFmtId="0" fontId="3" fillId="2" borderId="8" xfId="0" applyNumberFormat="1" applyFont="1" applyFill="1" applyBorder="1" applyAlignment="1" applyProtection="1">
      <alignment horizontal="centerContinuous" vertical="center"/>
    </xf>
    <xf numFmtId="0" fontId="3" fillId="2" borderId="9" xfId="0" applyNumberFormat="1" applyFont="1" applyFill="1" applyBorder="1" applyAlignment="1" applyProtection="1">
      <alignment horizontal="centerContinuous" vertical="center"/>
    </xf>
    <xf numFmtId="0" fontId="3" fillId="2" borderId="10" xfId="0" applyNumberFormat="1" applyFont="1" applyFill="1" applyBorder="1" applyAlignment="1" applyProtection="1">
      <alignment horizontal="centerContinuous" vertical="center"/>
    </xf>
    <xf numFmtId="0" fontId="3" fillId="2" borderId="11" xfId="0" applyNumberFormat="1" applyFont="1" applyFill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" vertical="center"/>
    </xf>
    <xf numFmtId="176" fontId="11" fillId="0" borderId="0" xfId="0" applyNumberFormat="1" applyFont="1" applyFill="1" applyAlignment="1" applyProtection="1">
      <alignment vertical="center"/>
    </xf>
    <xf numFmtId="177" fontId="11" fillId="0" borderId="0" xfId="0" applyNumberFormat="1" applyFont="1" applyFill="1" applyBorder="1" applyAlignment="1" applyProtection="1">
      <alignment horizontal="center" vertical="center"/>
    </xf>
    <xf numFmtId="189" fontId="3" fillId="0" borderId="12" xfId="0" applyNumberFormat="1" applyFont="1" applyFill="1" applyBorder="1" applyAlignment="1" applyProtection="1">
      <alignment horizontal="right" vertical="center"/>
      <protection locked="0"/>
    </xf>
    <xf numFmtId="189" fontId="3" fillId="0" borderId="13" xfId="0" applyNumberFormat="1" applyFont="1" applyFill="1" applyBorder="1" applyAlignment="1" applyProtection="1">
      <alignment horizontal="right" vertical="center"/>
      <protection locked="0"/>
    </xf>
    <xf numFmtId="189" fontId="3" fillId="0" borderId="14" xfId="0" applyNumberFormat="1" applyFont="1" applyFill="1" applyBorder="1" applyAlignment="1" applyProtection="1">
      <alignment horizontal="right" vertical="center"/>
      <protection locked="0"/>
    </xf>
    <xf numFmtId="189" fontId="3" fillId="0" borderId="15" xfId="0" applyNumberFormat="1" applyFont="1" applyFill="1" applyBorder="1" applyAlignment="1" applyProtection="1">
      <alignment horizontal="right" vertical="center"/>
      <protection locked="0"/>
    </xf>
    <xf numFmtId="0" fontId="3" fillId="0" borderId="16" xfId="0" applyNumberFormat="1" applyFont="1" applyBorder="1" applyAlignment="1" applyProtection="1">
      <alignment horizontal="right" vertical="center"/>
      <protection locked="0"/>
    </xf>
    <xf numFmtId="14" fontId="3" fillId="0" borderId="17" xfId="0" applyNumberFormat="1" applyFont="1" applyBorder="1" applyAlignment="1" applyProtection="1">
      <alignment horizontal="center" vertical="center"/>
      <protection locked="0"/>
    </xf>
    <xf numFmtId="14" fontId="3" fillId="0" borderId="18" xfId="0" applyNumberFormat="1" applyFont="1" applyBorder="1" applyAlignment="1" applyProtection="1">
      <alignment horizontal="center" vertical="center"/>
      <protection locked="0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 shrinkToFit="1"/>
      <protection locked="0"/>
    </xf>
    <xf numFmtId="14" fontId="3" fillId="0" borderId="23" xfId="0" applyNumberFormat="1" applyFont="1" applyBorder="1" applyAlignment="1" applyProtection="1">
      <alignment horizontal="center" vertical="center"/>
      <protection locked="0"/>
    </xf>
    <xf numFmtId="14" fontId="3" fillId="0" borderId="24" xfId="0" applyNumberFormat="1" applyFont="1" applyBorder="1" applyAlignment="1" applyProtection="1">
      <alignment horizontal="center" vertical="center"/>
      <protection locked="0"/>
    </xf>
    <xf numFmtId="0" fontId="3" fillId="0" borderId="25" xfId="0" applyNumberFormat="1" applyFont="1" applyBorder="1" applyAlignment="1" applyProtection="1">
      <alignment horizontal="center" vertical="center" shrinkToFit="1"/>
      <protection locked="0"/>
    </xf>
    <xf numFmtId="181" fontId="3" fillId="0" borderId="26" xfId="0" applyNumberFormat="1" applyFont="1" applyBorder="1" applyAlignment="1" applyProtection="1">
      <alignment horizontal="center" vertical="center"/>
      <protection locked="0"/>
    </xf>
    <xf numFmtId="181" fontId="3" fillId="0" borderId="2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3" fillId="0" borderId="28" xfId="0" applyFont="1" applyBorder="1" applyAlignment="1" applyProtection="1">
      <alignment horizontal="center" vertical="center"/>
    </xf>
    <xf numFmtId="0" fontId="3" fillId="0" borderId="0" xfId="0" quotePrefix="1" applyFont="1" applyFill="1" applyAlignment="1" applyProtection="1">
      <alignment vertical="center"/>
    </xf>
    <xf numFmtId="0" fontId="3" fillId="2" borderId="29" xfId="0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0" xfId="0" applyFont="1" applyFill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56" fontId="3" fillId="0" borderId="0" xfId="0" applyNumberFormat="1" applyFont="1" applyBorder="1" applyAlignment="1" applyProtection="1">
      <alignment horizontal="center" vertical="center"/>
    </xf>
    <xf numFmtId="0" fontId="3" fillId="0" borderId="30" xfId="0" applyNumberFormat="1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3" xfId="0" applyFont="1" applyBorder="1" applyAlignment="1" applyProtection="1">
      <alignment vertical="center"/>
    </xf>
    <xf numFmtId="0" fontId="3" fillId="0" borderId="3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vertical="center"/>
    </xf>
    <xf numFmtId="176" fontId="3" fillId="0" borderId="0" xfId="0" quotePrefix="1" applyNumberFormat="1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3" fillId="2" borderId="32" xfId="0" applyFont="1" applyFill="1" applyBorder="1" applyAlignment="1" applyProtection="1">
      <alignment vertical="center"/>
    </xf>
    <xf numFmtId="0" fontId="3" fillId="0" borderId="30" xfId="0" applyFont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vertical="center" shrinkToFit="1"/>
    </xf>
    <xf numFmtId="1" fontId="3" fillId="0" borderId="35" xfId="0" applyNumberFormat="1" applyFont="1" applyFill="1" applyBorder="1" applyAlignment="1" applyProtection="1">
      <alignment vertical="center"/>
    </xf>
    <xf numFmtId="0" fontId="3" fillId="0" borderId="36" xfId="0" applyFont="1" applyFill="1" applyBorder="1" applyAlignment="1" applyProtection="1">
      <alignment vertical="center" shrinkToFit="1"/>
    </xf>
    <xf numFmtId="0" fontId="3" fillId="0" borderId="35" xfId="0" applyFont="1" applyFill="1" applyBorder="1" applyAlignment="1" applyProtection="1">
      <alignment vertical="center" shrinkToFit="1"/>
    </xf>
    <xf numFmtId="0" fontId="3" fillId="2" borderId="37" xfId="0" applyFont="1" applyFill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39" xfId="0" applyFont="1" applyBorder="1" applyAlignment="1" applyProtection="1">
      <alignment vertical="center"/>
    </xf>
    <xf numFmtId="0" fontId="3" fillId="0" borderId="0" xfId="0" quotePrefix="1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20" fontId="3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3" fillId="0" borderId="40" xfId="0" applyFont="1" applyBorder="1" applyAlignment="1" applyProtection="1">
      <alignment horizontal="left" vertical="center"/>
    </xf>
    <xf numFmtId="0" fontId="3" fillId="0" borderId="40" xfId="0" applyFont="1" applyBorder="1" applyAlignment="1" applyProtection="1">
      <alignment vertical="center"/>
    </xf>
    <xf numFmtId="0" fontId="3" fillId="0" borderId="35" xfId="0" applyFont="1" applyBorder="1" applyAlignment="1" applyProtection="1">
      <alignment vertical="center"/>
    </xf>
    <xf numFmtId="0" fontId="3" fillId="0" borderId="41" xfId="0" applyFont="1" applyBorder="1" applyAlignment="1" applyProtection="1">
      <alignment vertical="center" shrinkToFit="1"/>
    </xf>
    <xf numFmtId="0" fontId="3" fillId="0" borderId="28" xfId="0" applyFont="1" applyBorder="1" applyAlignment="1" applyProtection="1">
      <alignment vertical="center" shrinkToFit="1"/>
    </xf>
    <xf numFmtId="0" fontId="5" fillId="0" borderId="41" xfId="0" applyFont="1" applyBorder="1" applyAlignment="1" applyProtection="1">
      <alignment vertical="center" shrinkToFit="1"/>
    </xf>
    <xf numFmtId="0" fontId="3" fillId="3" borderId="42" xfId="0" applyFont="1" applyFill="1" applyBorder="1" applyAlignment="1" applyProtection="1">
      <alignment vertical="center" shrinkToFit="1"/>
    </xf>
    <xf numFmtId="0" fontId="3" fillId="3" borderId="43" xfId="0" applyFont="1" applyFill="1" applyBorder="1" applyAlignment="1" applyProtection="1">
      <alignment vertical="center" shrinkToFit="1"/>
    </xf>
    <xf numFmtId="0" fontId="3" fillId="3" borderId="3" xfId="0" applyFont="1" applyFill="1" applyBorder="1" applyAlignment="1" applyProtection="1">
      <alignment vertical="center" shrinkToFit="1"/>
    </xf>
    <xf numFmtId="0" fontId="3" fillId="3" borderId="30" xfId="0" applyFont="1" applyFill="1" applyBorder="1" applyAlignment="1" applyProtection="1">
      <alignment vertical="center" shrinkToFit="1"/>
    </xf>
    <xf numFmtId="0" fontId="3" fillId="0" borderId="41" xfId="0" applyFont="1" applyBorder="1" applyAlignment="1" applyProtection="1">
      <alignment horizontal="left" vertical="center" shrinkToFit="1"/>
    </xf>
    <xf numFmtId="0" fontId="3" fillId="0" borderId="44" xfId="0" applyFont="1" applyBorder="1" applyAlignment="1" applyProtection="1">
      <alignment vertical="center" shrinkToFit="1"/>
    </xf>
    <xf numFmtId="0" fontId="3" fillId="3" borderId="4" xfId="0" applyFont="1" applyFill="1" applyBorder="1" applyAlignment="1" applyProtection="1">
      <alignment vertical="center" shrinkToFit="1"/>
    </xf>
    <xf numFmtId="0" fontId="3" fillId="3" borderId="39" xfId="0" applyFont="1" applyFill="1" applyBorder="1" applyAlignment="1" applyProtection="1">
      <alignment vertical="center" shrinkToFit="1"/>
    </xf>
    <xf numFmtId="0" fontId="10" fillId="0" borderId="1" xfId="0" applyFont="1" applyFill="1" applyBorder="1" applyProtection="1"/>
    <xf numFmtId="0" fontId="3" fillId="0" borderId="1" xfId="0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 applyProtection="1">
      <alignment horizontal="center" vertical="center" shrinkToFit="1"/>
    </xf>
    <xf numFmtId="0" fontId="3" fillId="0" borderId="1" xfId="0" applyFont="1" applyFill="1" applyBorder="1" applyAlignment="1" applyProtection="1">
      <alignment vertical="center" shrinkToFit="1"/>
    </xf>
    <xf numFmtId="176" fontId="3" fillId="0" borderId="1" xfId="0" quotePrefix="1" applyNumberFormat="1" applyFont="1" applyFill="1" applyBorder="1" applyAlignment="1" applyProtection="1">
      <alignment horizontal="center" vertical="center" shrinkToFit="1"/>
    </xf>
    <xf numFmtId="0" fontId="3" fillId="0" borderId="40" xfId="0" applyFont="1" applyBorder="1" applyAlignment="1" applyProtection="1">
      <alignment vertical="center" shrinkToFit="1"/>
    </xf>
    <xf numFmtId="0" fontId="3" fillId="0" borderId="45" xfId="0" applyFont="1" applyBorder="1" applyAlignment="1" applyProtection="1">
      <alignment vertical="center" shrinkToFit="1"/>
    </xf>
    <xf numFmtId="0" fontId="3" fillId="0" borderId="46" xfId="0" applyFont="1" applyBorder="1" applyAlignment="1" applyProtection="1">
      <alignment vertical="center" shrinkToFit="1"/>
    </xf>
    <xf numFmtId="0" fontId="3" fillId="0" borderId="46" xfId="0" applyFont="1" applyBorder="1" applyAlignment="1" applyProtection="1">
      <alignment horizontal="left" vertical="center" shrinkToFit="1"/>
    </xf>
    <xf numFmtId="0" fontId="3" fillId="0" borderId="47" xfId="0" applyFont="1" applyBorder="1" applyAlignment="1" applyProtection="1">
      <alignment vertical="center" shrinkToFit="1"/>
    </xf>
    <xf numFmtId="0" fontId="3" fillId="0" borderId="48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horizontal="center" vertical="center"/>
    </xf>
    <xf numFmtId="0" fontId="3" fillId="3" borderId="49" xfId="0" applyFont="1" applyFill="1" applyBorder="1" applyAlignment="1" applyProtection="1">
      <alignment vertical="center"/>
    </xf>
    <xf numFmtId="0" fontId="3" fillId="3" borderId="50" xfId="0" applyFont="1" applyFill="1" applyBorder="1" applyAlignment="1" applyProtection="1">
      <alignment vertical="center"/>
    </xf>
    <xf numFmtId="0" fontId="3" fillId="0" borderId="0" xfId="0" applyNumberFormat="1" applyFont="1" applyAlignment="1" applyProtection="1">
      <alignment vertical="center"/>
    </xf>
    <xf numFmtId="0" fontId="3" fillId="3" borderId="51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centerContinuous" vertical="center"/>
    </xf>
    <xf numFmtId="0" fontId="3" fillId="3" borderId="39" xfId="0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/>
    </xf>
    <xf numFmtId="176" fontId="3" fillId="0" borderId="2" xfId="0" applyNumberFormat="1" applyFont="1" applyBorder="1" applyAlignment="1" applyProtection="1">
      <alignment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Continuous" vertical="center"/>
    </xf>
    <xf numFmtId="58" fontId="3" fillId="0" borderId="0" xfId="0" applyNumberFormat="1" applyFont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14" fontId="3" fillId="2" borderId="52" xfId="0" applyNumberFormat="1" applyFont="1" applyFill="1" applyBorder="1" applyAlignment="1" applyProtection="1">
      <alignment horizontal="centerContinuous" vertical="center"/>
    </xf>
    <xf numFmtId="0" fontId="3" fillId="0" borderId="53" xfId="0" applyNumberFormat="1" applyFont="1" applyBorder="1" applyAlignment="1" applyProtection="1">
      <alignment vertical="center"/>
    </xf>
    <xf numFmtId="0" fontId="3" fillId="0" borderId="54" xfId="0" applyNumberFormat="1" applyFont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horizontal="center" vertical="center"/>
    </xf>
    <xf numFmtId="0" fontId="3" fillId="0" borderId="34" xfId="0" applyNumberFormat="1" applyFont="1" applyBorder="1" applyAlignment="1" applyProtection="1">
      <alignment vertical="center"/>
    </xf>
    <xf numFmtId="0" fontId="3" fillId="0" borderId="55" xfId="0" applyNumberFormat="1" applyFont="1" applyBorder="1" applyAlignment="1" applyProtection="1">
      <alignment vertical="center"/>
    </xf>
    <xf numFmtId="0" fontId="3" fillId="0" borderId="36" xfId="0" applyNumberFormat="1" applyFont="1" applyBorder="1" applyAlignment="1" applyProtection="1">
      <alignment vertical="center"/>
    </xf>
    <xf numFmtId="0" fontId="3" fillId="0" borderId="56" xfId="0" applyNumberFormat="1" applyFont="1" applyBorder="1" applyAlignment="1" applyProtection="1">
      <alignment vertical="center"/>
    </xf>
    <xf numFmtId="0" fontId="3" fillId="0" borderId="32" xfId="0" applyNumberFormat="1" applyFont="1" applyBorder="1" applyAlignment="1" applyProtection="1">
      <alignment vertical="center"/>
    </xf>
    <xf numFmtId="0" fontId="3" fillId="0" borderId="57" xfId="0" applyNumberFormat="1" applyFont="1" applyBorder="1" applyAlignment="1" applyProtection="1">
      <alignment vertical="center"/>
    </xf>
    <xf numFmtId="0" fontId="3" fillId="0" borderId="58" xfId="0" applyNumberFormat="1" applyFont="1" applyBorder="1" applyAlignment="1" applyProtection="1">
      <alignment vertical="center"/>
    </xf>
    <xf numFmtId="0" fontId="3" fillId="0" borderId="59" xfId="0" applyNumberFormat="1" applyFont="1" applyBorder="1" applyAlignment="1" applyProtection="1">
      <alignment vertical="center"/>
    </xf>
    <xf numFmtId="0" fontId="3" fillId="0" borderId="60" xfId="0" applyNumberFormat="1" applyFont="1" applyBorder="1" applyAlignment="1" applyProtection="1">
      <alignment vertical="center"/>
    </xf>
    <xf numFmtId="0" fontId="3" fillId="0" borderId="61" xfId="0" applyNumberFormat="1" applyFont="1" applyBorder="1" applyAlignment="1" applyProtection="1">
      <alignment vertical="center"/>
    </xf>
    <xf numFmtId="14" fontId="3" fillId="2" borderId="62" xfId="0" applyNumberFormat="1" applyFont="1" applyFill="1" applyBorder="1" applyAlignment="1" applyProtection="1">
      <alignment horizontal="centerContinuous" vertical="center"/>
    </xf>
    <xf numFmtId="0" fontId="3" fillId="2" borderId="62" xfId="0" applyNumberFormat="1" applyFont="1" applyFill="1" applyBorder="1" applyAlignment="1" applyProtection="1">
      <alignment horizontal="centerContinuous" vertical="center"/>
    </xf>
    <xf numFmtId="176" fontId="3" fillId="0" borderId="0" xfId="0" applyNumberFormat="1" applyFont="1" applyFill="1" applyBorder="1" applyAlignment="1" applyProtection="1">
      <alignment vertical="center"/>
    </xf>
    <xf numFmtId="0" fontId="3" fillId="0" borderId="2" xfId="0" applyNumberFormat="1" applyFont="1" applyBorder="1" applyAlignment="1" applyProtection="1">
      <alignment horizontal="center" vertical="center"/>
    </xf>
    <xf numFmtId="20" fontId="3" fillId="0" borderId="2" xfId="0" applyNumberFormat="1" applyFont="1" applyBorder="1" applyAlignment="1" applyProtection="1">
      <alignment horizontal="center" vertical="center"/>
    </xf>
    <xf numFmtId="0" fontId="3" fillId="0" borderId="39" xfId="0" applyNumberFormat="1" applyFont="1" applyBorder="1" applyAlignment="1" applyProtection="1">
      <alignment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3" fillId="0" borderId="50" xfId="0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56" fontId="3" fillId="0" borderId="0" xfId="0" applyNumberFormat="1" applyFont="1" applyBorder="1" applyAlignment="1" applyProtection="1">
      <alignment vertical="center"/>
    </xf>
    <xf numFmtId="1" fontId="3" fillId="0" borderId="0" xfId="0" applyNumberFormat="1" applyFont="1" applyBorder="1" applyAlignment="1" applyProtection="1">
      <alignment vertical="center"/>
    </xf>
    <xf numFmtId="0" fontId="3" fillId="0" borderId="63" xfId="0" applyFont="1" applyFill="1" applyBorder="1" applyAlignment="1" applyProtection="1">
      <alignment horizontal="center" vertical="center"/>
    </xf>
    <xf numFmtId="0" fontId="3" fillId="0" borderId="64" xfId="0" applyFont="1" applyFill="1" applyBorder="1" applyAlignment="1" applyProtection="1">
      <alignment horizontal="center" vertical="center"/>
    </xf>
    <xf numFmtId="40" fontId="3" fillId="0" borderId="65" xfId="1" applyNumberFormat="1" applyFont="1" applyFill="1" applyBorder="1" applyAlignment="1" applyProtection="1">
      <alignment horizontal="center" vertical="center"/>
      <protection locked="0"/>
    </xf>
    <xf numFmtId="186" fontId="3" fillId="0" borderId="32" xfId="0" applyNumberFormat="1" applyFont="1" applyFill="1" applyBorder="1" applyAlignment="1" applyProtection="1">
      <alignment horizontal="left" vertical="center"/>
      <protection locked="0"/>
    </xf>
    <xf numFmtId="186" fontId="3" fillId="0" borderId="36" xfId="0" applyNumberFormat="1" applyFont="1" applyFill="1" applyBorder="1" applyAlignment="1" applyProtection="1">
      <alignment horizontal="left" vertical="center"/>
      <protection locked="0"/>
    </xf>
    <xf numFmtId="186" fontId="3" fillId="0" borderId="34" xfId="0" applyNumberFormat="1" applyFont="1" applyFill="1" applyBorder="1" applyAlignment="1" applyProtection="1">
      <alignment horizontal="left" vertical="center"/>
      <protection locked="0"/>
    </xf>
    <xf numFmtId="207" fontId="3" fillId="0" borderId="66" xfId="0" applyNumberFormat="1" applyFont="1" applyFill="1" applyBorder="1" applyAlignment="1" applyProtection="1">
      <alignment vertical="center" shrinkToFit="1"/>
      <protection locked="0"/>
    </xf>
    <xf numFmtId="0" fontId="3" fillId="0" borderId="65" xfId="0" applyFont="1" applyFill="1" applyBorder="1" applyAlignment="1" applyProtection="1">
      <alignment vertical="center" shrinkToFit="1"/>
      <protection locked="0"/>
    </xf>
    <xf numFmtId="1" fontId="3" fillId="0" borderId="16" xfId="0" applyNumberFormat="1" applyFont="1" applyFill="1" applyBorder="1" applyAlignment="1" applyProtection="1">
      <alignment vertical="center"/>
      <protection locked="0"/>
    </xf>
    <xf numFmtId="1" fontId="3" fillId="0" borderId="65" xfId="0" applyNumberFormat="1" applyFont="1" applyFill="1" applyBorder="1" applyAlignment="1" applyProtection="1">
      <alignment horizontal="right" vertical="center"/>
      <protection locked="0"/>
    </xf>
    <xf numFmtId="1" fontId="3" fillId="0" borderId="65" xfId="0" applyNumberFormat="1" applyFont="1" applyFill="1" applyBorder="1" applyAlignment="1" applyProtection="1">
      <alignment vertical="center"/>
      <protection locked="0"/>
    </xf>
    <xf numFmtId="2" fontId="3" fillId="0" borderId="67" xfId="0" applyNumberFormat="1" applyFont="1" applyFill="1" applyBorder="1" applyAlignment="1" applyProtection="1">
      <alignment vertical="center" shrinkToFit="1"/>
      <protection locked="0"/>
    </xf>
    <xf numFmtId="0" fontId="3" fillId="0" borderId="16" xfId="0" applyFont="1" applyFill="1" applyBorder="1" applyAlignment="1" applyProtection="1">
      <alignment vertical="center" shrinkToFit="1"/>
      <protection locked="0"/>
    </xf>
    <xf numFmtId="0" fontId="3" fillId="0" borderId="51" xfId="0" applyFont="1" applyFill="1" applyBorder="1" applyAlignment="1" applyProtection="1">
      <alignment vertical="center" shrinkToFit="1"/>
      <protection locked="0"/>
    </xf>
    <xf numFmtId="176" fontId="3" fillId="0" borderId="51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15" xfId="0" applyFont="1" applyFill="1" applyBorder="1" applyAlignment="1" applyProtection="1">
      <alignment vertical="center" shrinkToFit="1"/>
      <protection locked="0"/>
    </xf>
    <xf numFmtId="176" fontId="3" fillId="0" borderId="51" xfId="0" applyNumberFormat="1" applyFont="1" applyFill="1" applyBorder="1" applyAlignment="1" applyProtection="1">
      <alignment vertical="center" shrinkToFit="1"/>
      <protection locked="0"/>
    </xf>
    <xf numFmtId="176" fontId="3" fillId="0" borderId="22" xfId="0" applyNumberFormat="1" applyFont="1" applyFill="1" applyBorder="1" applyAlignment="1" applyProtection="1">
      <alignment vertical="center"/>
      <protection locked="0"/>
    </xf>
    <xf numFmtId="1" fontId="3" fillId="0" borderId="68" xfId="0" applyNumberFormat="1" applyFont="1" applyFill="1" applyBorder="1" applyAlignment="1" applyProtection="1">
      <alignment vertical="center"/>
      <protection locked="0"/>
    </xf>
    <xf numFmtId="1" fontId="3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NumberFormat="1" applyFont="1" applyFill="1" applyBorder="1" applyAlignment="1" applyProtection="1">
      <alignment horizontal="center" vertical="center"/>
      <protection locked="0"/>
    </xf>
    <xf numFmtId="20" fontId="3" fillId="0" borderId="17" xfId="0" applyNumberFormat="1" applyFont="1" applyFill="1" applyBorder="1" applyAlignment="1" applyProtection="1">
      <alignment horizontal="center" vertical="center"/>
      <protection locked="0"/>
    </xf>
    <xf numFmtId="176" fontId="3" fillId="0" borderId="69" xfId="0" applyNumberFormat="1" applyFont="1" applyFill="1" applyBorder="1" applyAlignment="1" applyProtection="1">
      <alignment vertical="center"/>
      <protection locked="0"/>
    </xf>
    <xf numFmtId="20" fontId="3" fillId="0" borderId="18" xfId="0" applyNumberFormat="1" applyFont="1" applyFill="1" applyBorder="1" applyAlignment="1" applyProtection="1">
      <alignment horizontal="center" vertical="center"/>
      <protection locked="0"/>
    </xf>
    <xf numFmtId="176" fontId="3" fillId="0" borderId="70" xfId="0" applyNumberFormat="1" applyFont="1" applyFill="1" applyBorder="1" applyAlignment="1" applyProtection="1">
      <alignment vertical="center"/>
      <protection locked="0"/>
    </xf>
    <xf numFmtId="20" fontId="3" fillId="0" borderId="19" xfId="0" applyNumberFormat="1" applyFont="1" applyFill="1" applyBorder="1" applyAlignment="1" applyProtection="1">
      <alignment horizontal="center" vertical="center"/>
      <protection locked="0"/>
    </xf>
    <xf numFmtId="176" fontId="3" fillId="0" borderId="66" xfId="0" applyNumberFormat="1" applyFont="1" applyFill="1" applyBorder="1" applyAlignment="1" applyProtection="1">
      <alignment vertical="center"/>
      <protection locked="0"/>
    </xf>
    <xf numFmtId="0" fontId="3" fillId="0" borderId="20" xfId="0" applyNumberFormat="1" applyFont="1" applyFill="1" applyBorder="1" applyAlignment="1" applyProtection="1">
      <alignment horizontal="center" vertical="center"/>
      <protection locked="0"/>
    </xf>
    <xf numFmtId="20" fontId="3" fillId="0" borderId="20" xfId="0" applyNumberFormat="1" applyFont="1" applyFill="1" applyBorder="1" applyAlignment="1" applyProtection="1">
      <alignment horizontal="center" vertical="center"/>
      <protection locked="0"/>
    </xf>
    <xf numFmtId="176" fontId="3" fillId="0" borderId="14" xfId="0" applyNumberFormat="1" applyFont="1" applyFill="1" applyBorder="1" applyAlignment="1" applyProtection="1">
      <alignment vertical="center"/>
      <protection locked="0"/>
    </xf>
    <xf numFmtId="176" fontId="3" fillId="0" borderId="12" xfId="0" applyNumberFormat="1" applyFont="1" applyFill="1" applyBorder="1" applyAlignment="1" applyProtection="1">
      <alignment vertical="center"/>
      <protection locked="0"/>
    </xf>
    <xf numFmtId="176" fontId="3" fillId="0" borderId="71" xfId="0" applyNumberFormat="1" applyFont="1" applyFill="1" applyBorder="1" applyAlignment="1" applyProtection="1">
      <alignment vertical="center"/>
      <protection locked="0"/>
    </xf>
    <xf numFmtId="0" fontId="3" fillId="0" borderId="21" xfId="0" applyNumberFormat="1" applyFont="1" applyFill="1" applyBorder="1" applyAlignment="1" applyProtection="1">
      <alignment horizontal="center" vertical="center"/>
      <protection locked="0"/>
    </xf>
    <xf numFmtId="20" fontId="3" fillId="0" borderId="21" xfId="0" applyNumberFormat="1" applyFont="1" applyFill="1" applyBorder="1" applyAlignment="1" applyProtection="1">
      <alignment horizontal="center" vertical="center"/>
      <protection locked="0"/>
    </xf>
    <xf numFmtId="176" fontId="3" fillId="0" borderId="72" xfId="0" applyNumberFormat="1" applyFont="1" applyFill="1" applyBorder="1" applyAlignment="1" applyProtection="1">
      <alignment vertical="center"/>
      <protection locked="0"/>
    </xf>
    <xf numFmtId="176" fontId="3" fillId="0" borderId="73" xfId="0" applyNumberFormat="1" applyFont="1" applyFill="1" applyBorder="1" applyAlignment="1" applyProtection="1">
      <alignment vertical="center"/>
      <protection locked="0"/>
    </xf>
    <xf numFmtId="14" fontId="6" fillId="0" borderId="5" xfId="0" applyNumberFormat="1" applyFont="1" applyFill="1" applyBorder="1" applyAlignment="1" applyProtection="1">
      <alignment horizontal="center" vertical="center"/>
      <protection locked="0"/>
    </xf>
    <xf numFmtId="181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74" xfId="0" applyFont="1" applyFill="1" applyBorder="1" applyAlignment="1" applyProtection="1">
      <alignment vertical="center"/>
      <protection locked="0"/>
    </xf>
    <xf numFmtId="0" fontId="3" fillId="0" borderId="75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76" xfId="0" applyFont="1" applyFill="1" applyBorder="1" applyAlignment="1" applyProtection="1">
      <alignment vertical="center"/>
      <protection locked="0"/>
    </xf>
    <xf numFmtId="181" fontId="3" fillId="0" borderId="76" xfId="0" applyNumberFormat="1" applyFont="1" applyFill="1" applyBorder="1" applyAlignment="1" applyProtection="1">
      <alignment horizontal="center" vertical="center"/>
      <protection locked="0"/>
    </xf>
    <xf numFmtId="14" fontId="3" fillId="0" borderId="5" xfId="0" applyNumberFormat="1" applyFont="1" applyFill="1" applyBorder="1" applyAlignment="1" applyProtection="1">
      <alignment vertical="center" shrinkToFit="1"/>
      <protection locked="0"/>
    </xf>
    <xf numFmtId="14" fontId="3" fillId="0" borderId="76" xfId="0" applyNumberFormat="1" applyFont="1" applyFill="1" applyBorder="1" applyAlignment="1" applyProtection="1">
      <alignment vertical="center" shrinkToFit="1"/>
      <protection locked="0"/>
    </xf>
    <xf numFmtId="14" fontId="6" fillId="0" borderId="5" xfId="0" applyNumberFormat="1" applyFont="1" applyFill="1" applyBorder="1" applyAlignment="1" applyProtection="1">
      <alignment vertical="center"/>
      <protection locked="0"/>
    </xf>
    <xf numFmtId="176" fontId="3" fillId="0" borderId="22" xfId="0" applyNumberFormat="1" applyFont="1" applyFill="1" applyBorder="1" applyAlignment="1" applyProtection="1">
      <alignment vertical="center"/>
    </xf>
    <xf numFmtId="209" fontId="3" fillId="0" borderId="12" xfId="0" applyNumberFormat="1" applyFont="1" applyFill="1" applyBorder="1" applyAlignment="1" applyProtection="1">
      <alignment vertical="center" shrinkToFit="1"/>
      <protection locked="0"/>
    </xf>
    <xf numFmtId="207" fontId="3" fillId="0" borderId="14" xfId="0" applyNumberFormat="1" applyFont="1" applyFill="1" applyBorder="1" applyAlignment="1" applyProtection="1">
      <alignment vertical="center" shrinkToFit="1"/>
      <protection locked="0"/>
    </xf>
    <xf numFmtId="0" fontId="3" fillId="0" borderId="32" xfId="0" applyFont="1" applyFill="1" applyBorder="1" applyAlignment="1" applyProtection="1">
      <alignment vertical="center" shrinkToFit="1"/>
    </xf>
    <xf numFmtId="40" fontId="3" fillId="0" borderId="13" xfId="1" applyNumberFormat="1" applyFont="1" applyFill="1" applyBorder="1" applyAlignment="1" applyProtection="1">
      <alignment horizontal="center" vertical="center"/>
      <protection locked="0"/>
    </xf>
    <xf numFmtId="1" fontId="3" fillId="0" borderId="77" xfId="0" applyNumberFormat="1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vertical="center" shrinkToFit="1"/>
      <protection locked="0"/>
    </xf>
    <xf numFmtId="0" fontId="3" fillId="0" borderId="77" xfId="0" applyFont="1" applyFill="1" applyBorder="1" applyAlignment="1" applyProtection="1">
      <alignment vertical="center" shrinkToFit="1"/>
    </xf>
    <xf numFmtId="0" fontId="3" fillId="0" borderId="47" xfId="0" applyFont="1" applyFill="1" applyBorder="1" applyAlignment="1" applyProtection="1">
      <alignment vertical="center" shrinkToFit="1"/>
      <protection locked="0"/>
    </xf>
    <xf numFmtId="0" fontId="3" fillId="0" borderId="28" xfId="0" applyFont="1" applyBorder="1" applyAlignment="1" applyProtection="1">
      <alignment horizontal="left" vertical="center"/>
    </xf>
    <xf numFmtId="1" fontId="3" fillId="0" borderId="49" xfId="0" applyNumberFormat="1" applyFont="1" applyFill="1" applyBorder="1" applyAlignment="1" applyProtection="1">
      <alignment vertical="center"/>
      <protection locked="0"/>
    </xf>
    <xf numFmtId="0" fontId="3" fillId="0" borderId="78" xfId="0" applyFont="1" applyBorder="1" applyAlignment="1" applyProtection="1">
      <alignment vertical="center"/>
    </xf>
    <xf numFmtId="0" fontId="3" fillId="0" borderId="79" xfId="0" applyFont="1" applyBorder="1" applyAlignment="1" applyProtection="1">
      <alignment horizontal="center" vertical="center" wrapText="1"/>
      <protection locked="0"/>
    </xf>
    <xf numFmtId="14" fontId="3" fillId="0" borderId="34" xfId="0" applyNumberFormat="1" applyFont="1" applyBorder="1" applyAlignment="1" applyProtection="1">
      <alignment horizontal="center" vertical="center"/>
      <protection locked="0"/>
    </xf>
    <xf numFmtId="0" fontId="12" fillId="0" borderId="8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vertical="center" shrinkToFit="1"/>
      <protection locked="0"/>
    </xf>
    <xf numFmtId="0" fontId="3" fillId="0" borderId="7" xfId="0" applyFont="1" applyFill="1" applyBorder="1" applyAlignment="1" applyProtection="1">
      <alignment vertical="center" shrinkToFit="1"/>
      <protection locked="0"/>
    </xf>
    <xf numFmtId="0" fontId="3" fillId="0" borderId="9" xfId="0" applyFont="1" applyFill="1" applyBorder="1" applyAlignment="1" applyProtection="1">
      <alignment vertical="center" shrinkToFit="1"/>
      <protection locked="0"/>
    </xf>
    <xf numFmtId="0" fontId="3" fillId="0" borderId="79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20" fontId="3" fillId="0" borderId="0" xfId="0" applyNumberFormat="1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vertical="center"/>
      <protection locked="0"/>
    </xf>
    <xf numFmtId="0" fontId="3" fillId="2" borderId="65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3" fillId="2" borderId="66" xfId="0" applyFont="1" applyFill="1" applyBorder="1" applyAlignment="1" applyProtection="1">
      <alignment horizontal="center" vertical="center"/>
    </xf>
    <xf numFmtId="0" fontId="3" fillId="2" borderId="89" xfId="0" applyFont="1" applyFill="1" applyBorder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/>
    </xf>
    <xf numFmtId="57" fontId="3" fillId="0" borderId="28" xfId="0" applyNumberFormat="1" applyFont="1" applyFill="1" applyBorder="1" applyAlignment="1" applyProtection="1">
      <alignment horizontal="center" vertical="center"/>
      <protection locked="0"/>
    </xf>
    <xf numFmtId="57" fontId="3" fillId="0" borderId="41" xfId="0" applyNumberFormat="1" applyFont="1" applyFill="1" applyBorder="1" applyAlignment="1" applyProtection="1">
      <alignment horizontal="center" vertical="center"/>
      <protection locked="0"/>
    </xf>
    <xf numFmtId="0" fontId="5" fillId="2" borderId="86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</xf>
    <xf numFmtId="0" fontId="3" fillId="0" borderId="81" xfId="0" applyNumberFormat="1" applyFont="1" applyFill="1" applyBorder="1" applyAlignment="1" applyProtection="1">
      <alignment horizontal="center" vertical="center"/>
      <protection locked="0"/>
    </xf>
    <xf numFmtId="0" fontId="3" fillId="0" borderId="90" xfId="0" applyNumberFormat="1" applyFont="1" applyFill="1" applyBorder="1" applyAlignment="1" applyProtection="1">
      <alignment horizontal="center" vertical="center"/>
      <protection locked="0"/>
    </xf>
    <xf numFmtId="0" fontId="3" fillId="2" borderId="8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2" borderId="40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0" fontId="3" fillId="2" borderId="88" xfId="0" applyFont="1" applyFill="1" applyBorder="1" applyAlignment="1" applyProtection="1">
      <alignment horizontal="center" vertical="center" shrinkToFit="1"/>
    </xf>
    <xf numFmtId="0" fontId="3" fillId="2" borderId="40" xfId="0" applyFont="1" applyFill="1" applyBorder="1" applyAlignment="1" applyProtection="1">
      <alignment horizontal="center" vertical="center" shrinkToFit="1"/>
    </xf>
    <xf numFmtId="0" fontId="3" fillId="0" borderId="40" xfId="0" applyFont="1" applyFill="1" applyBorder="1" applyAlignment="1" applyProtection="1">
      <alignment horizontal="center" vertical="center"/>
      <protection locked="0"/>
    </xf>
    <xf numFmtId="0" fontId="3" fillId="0" borderId="76" xfId="0" applyFont="1" applyFill="1" applyBorder="1" applyAlignment="1" applyProtection="1">
      <alignment horizontal="center" vertical="center"/>
      <protection locked="0"/>
    </xf>
    <xf numFmtId="57" fontId="3" fillId="0" borderId="65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2" borderId="86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8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85" xfId="0" applyFont="1" applyFill="1" applyBorder="1" applyAlignment="1" applyProtection="1">
      <alignment horizontal="center" vertical="center"/>
    </xf>
    <xf numFmtId="0" fontId="3" fillId="2" borderId="82" xfId="0" applyFont="1" applyFill="1" applyBorder="1" applyAlignment="1" applyProtection="1">
      <alignment horizontal="center" vertical="center"/>
    </xf>
    <xf numFmtId="0" fontId="3" fillId="2" borderId="77" xfId="0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3" fillId="2" borderId="67" xfId="0" applyFont="1" applyFill="1" applyBorder="1" applyAlignment="1" applyProtection="1">
      <alignment horizontal="center" vertical="center"/>
    </xf>
    <xf numFmtId="0" fontId="3" fillId="2" borderId="87" xfId="0" applyFont="1" applyFill="1" applyBorder="1" applyAlignment="1" applyProtection="1">
      <alignment horizontal="center" vertical="center"/>
    </xf>
    <xf numFmtId="0" fontId="3" fillId="0" borderId="65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7" fillId="2" borderId="83" xfId="0" applyFont="1" applyFill="1" applyBorder="1" applyAlignment="1" applyProtection="1">
      <alignment horizontal="left" vertical="center" shrinkToFit="1"/>
    </xf>
    <xf numFmtId="0" fontId="7" fillId="2" borderId="34" xfId="0" applyFont="1" applyFill="1" applyBorder="1" applyAlignment="1" applyProtection="1">
      <alignment horizontal="left" vertical="center" shrinkToFit="1"/>
    </xf>
    <xf numFmtId="0" fontId="3" fillId="0" borderId="65" xfId="0" applyNumberFormat="1" applyFont="1" applyFill="1" applyBorder="1" applyAlignment="1" applyProtection="1">
      <alignment horizontal="center" vertical="center"/>
      <protection locked="0"/>
    </xf>
    <xf numFmtId="0" fontId="0" fillId="0" borderId="35" xfId="0" applyBorder="1" applyProtection="1">
      <protection locked="0"/>
    </xf>
    <xf numFmtId="0" fontId="3" fillId="0" borderId="35" xfId="0" applyNumberFormat="1" applyFont="1" applyFill="1" applyBorder="1" applyAlignment="1" applyProtection="1">
      <alignment horizontal="center" vertical="center"/>
      <protection locked="0"/>
    </xf>
    <xf numFmtId="0" fontId="12" fillId="0" borderId="51" xfId="0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77" xfId="0" applyFont="1" applyFill="1" applyBorder="1" applyAlignment="1" applyProtection="1">
      <alignment horizontal="center" vertical="center"/>
      <protection locked="0"/>
    </xf>
    <xf numFmtId="0" fontId="3" fillId="2" borderId="99" xfId="0" applyFont="1" applyFill="1" applyBorder="1" applyAlignment="1" applyProtection="1">
      <alignment horizontal="center" vertical="center" shrinkToFit="1"/>
    </xf>
    <xf numFmtId="0" fontId="3" fillId="2" borderId="50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39" xfId="0" applyFont="1" applyFill="1" applyBorder="1" applyAlignment="1" applyProtection="1">
      <alignment horizontal="center" vertical="center" shrinkToFit="1"/>
    </xf>
    <xf numFmtId="0" fontId="6" fillId="2" borderId="47" xfId="0" applyFont="1" applyFill="1" applyBorder="1" applyAlignment="1" applyProtection="1">
      <alignment horizontal="center" vertical="center" shrinkToFit="1"/>
    </xf>
    <xf numFmtId="0" fontId="6" fillId="2" borderId="74" xfId="0" applyFont="1" applyFill="1" applyBorder="1" applyAlignment="1" applyProtection="1">
      <alignment horizontal="center" vertical="center" shrinkToFit="1"/>
    </xf>
    <xf numFmtId="0" fontId="3" fillId="2" borderId="46" xfId="0" applyFont="1" applyFill="1" applyBorder="1" applyAlignment="1" applyProtection="1">
      <alignment horizontal="center" vertical="center" shrinkToFit="1"/>
    </xf>
    <xf numFmtId="0" fontId="3" fillId="2" borderId="81" xfId="0" applyFont="1" applyFill="1" applyBorder="1" applyAlignment="1" applyProtection="1">
      <alignment horizontal="center" vertical="center" shrinkToFit="1"/>
    </xf>
    <xf numFmtId="0" fontId="6" fillId="2" borderId="81" xfId="0" applyFont="1" applyFill="1" applyBorder="1" applyAlignment="1" applyProtection="1">
      <alignment horizontal="center" vertical="center" shrinkToFit="1"/>
    </xf>
    <xf numFmtId="0" fontId="3" fillId="0" borderId="51" xfId="0" applyFont="1" applyBorder="1" applyAlignment="1" applyProtection="1">
      <alignment horizontal="center" vertical="center" shrinkToFit="1"/>
      <protection locked="0"/>
    </xf>
    <xf numFmtId="0" fontId="3" fillId="0" borderId="46" xfId="0" applyFont="1" applyBorder="1" applyAlignment="1" applyProtection="1">
      <alignment horizontal="center" vertical="center" shrinkToFit="1"/>
      <protection locked="0"/>
    </xf>
    <xf numFmtId="0" fontId="3" fillId="3" borderId="81" xfId="0" applyFont="1" applyFill="1" applyBorder="1" applyAlignment="1" applyProtection="1">
      <alignment horizontal="center" vertical="center"/>
    </xf>
    <xf numFmtId="0" fontId="3" fillId="3" borderId="90" xfId="0" applyFont="1" applyFill="1" applyBorder="1" applyAlignment="1" applyProtection="1">
      <alignment horizontal="center" vertical="center"/>
    </xf>
    <xf numFmtId="0" fontId="3" fillId="2" borderId="100" xfId="0" applyFont="1" applyFill="1" applyBorder="1" applyAlignment="1" applyProtection="1">
      <alignment horizontal="center" vertical="center"/>
    </xf>
    <xf numFmtId="0" fontId="3" fillId="2" borderId="7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76" xfId="0" applyFont="1" applyFill="1" applyBorder="1" applyAlignment="1" applyProtection="1">
      <alignment horizontal="center" vertical="center" wrapText="1"/>
      <protection locked="0"/>
    </xf>
    <xf numFmtId="56" fontId="3" fillId="2" borderId="74" xfId="0" applyNumberFormat="1" applyFont="1" applyFill="1" applyBorder="1" applyAlignment="1" applyProtection="1">
      <alignment horizontal="center" vertical="center"/>
    </xf>
    <xf numFmtId="31" fontId="3" fillId="0" borderId="74" xfId="0" applyNumberFormat="1" applyFont="1" applyFill="1" applyBorder="1" applyAlignment="1" applyProtection="1">
      <alignment horizontal="center" vertical="center"/>
      <protection locked="0"/>
    </xf>
    <xf numFmtId="0" fontId="3" fillId="2" borderId="98" xfId="0" applyFont="1" applyFill="1" applyBorder="1" applyAlignment="1" applyProtection="1">
      <alignment horizontal="center" vertical="center"/>
    </xf>
    <xf numFmtId="0" fontId="3" fillId="2" borderId="96" xfId="0" applyFont="1" applyFill="1" applyBorder="1" applyAlignment="1" applyProtection="1">
      <alignment horizontal="center" vertical="center"/>
    </xf>
    <xf numFmtId="0" fontId="3" fillId="2" borderId="88" xfId="0" applyFont="1" applyFill="1" applyBorder="1" applyAlignment="1" applyProtection="1">
      <alignment horizontal="center" vertical="center"/>
    </xf>
    <xf numFmtId="0" fontId="6" fillId="2" borderId="40" xfId="0" applyFont="1" applyFill="1" applyBorder="1" applyAlignment="1" applyProtection="1">
      <alignment horizontal="center" vertical="center" shrinkToFit="1"/>
    </xf>
    <xf numFmtId="0" fontId="6" fillId="2" borderId="26" xfId="0" applyFont="1" applyFill="1" applyBorder="1" applyAlignment="1" applyProtection="1">
      <alignment horizontal="center" vertical="center" shrinkToFit="1"/>
    </xf>
    <xf numFmtId="20" fontId="3" fillId="0" borderId="16" xfId="0" applyNumberFormat="1" applyFont="1" applyFill="1" applyBorder="1" applyAlignment="1" applyProtection="1">
      <alignment horizontal="center" vertical="center" shrinkToFit="1"/>
      <protection locked="0"/>
    </xf>
    <xf numFmtId="20" fontId="3" fillId="0" borderId="4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2" borderId="30" xfId="0" applyFont="1" applyFill="1" applyBorder="1" applyAlignment="1" applyProtection="1">
      <alignment horizontal="center" vertical="center" shrinkToFit="1"/>
    </xf>
    <xf numFmtId="0" fontId="3" fillId="2" borderId="26" xfId="0" applyFont="1" applyFill="1" applyBorder="1" applyAlignment="1" applyProtection="1">
      <alignment horizontal="center" vertical="center" shrinkToFit="1"/>
    </xf>
    <xf numFmtId="0" fontId="3" fillId="3" borderId="51" xfId="0" applyFont="1" applyFill="1" applyBorder="1" applyAlignment="1" applyProtection="1">
      <alignment horizontal="center" vertical="center" shrinkToFit="1"/>
    </xf>
    <xf numFmtId="0" fontId="3" fillId="3" borderId="96" xfId="0" applyFont="1" applyFill="1" applyBorder="1" applyAlignment="1" applyProtection="1">
      <alignment horizontal="center" vertical="center" shrinkToFit="1"/>
    </xf>
    <xf numFmtId="0" fontId="3" fillId="3" borderId="44" xfId="0" applyFont="1" applyFill="1" applyBorder="1" applyAlignment="1" applyProtection="1">
      <alignment horizontal="center" vertical="center" shrinkToFit="1"/>
    </xf>
    <xf numFmtId="0" fontId="3" fillId="2" borderId="98" xfId="0" applyFont="1" applyFill="1" applyBorder="1" applyAlignment="1" applyProtection="1">
      <alignment horizontal="center" vertical="center" shrinkToFit="1"/>
    </xf>
    <xf numFmtId="0" fontId="3" fillId="0" borderId="67" xfId="0" applyFont="1" applyFill="1" applyBorder="1" applyAlignment="1" applyProtection="1">
      <alignment horizontal="center" vertical="center" shrinkToFit="1"/>
      <protection locked="0"/>
    </xf>
    <xf numFmtId="0" fontId="3" fillId="0" borderId="41" xfId="0" applyFont="1" applyFill="1" applyBorder="1" applyAlignment="1" applyProtection="1">
      <alignment horizontal="center" vertical="center" shrinkToFit="1"/>
      <protection locked="0"/>
    </xf>
    <xf numFmtId="176" fontId="3" fillId="0" borderId="67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28" xfId="0" quotePrefix="1" applyNumberFormat="1" applyFont="1" applyFill="1" applyBorder="1" applyAlignment="1" applyProtection="1">
      <alignment horizontal="center" vertical="center" shrinkToFit="1"/>
      <protection locked="0"/>
    </xf>
    <xf numFmtId="0" fontId="3" fillId="3" borderId="16" xfId="0" applyFont="1" applyFill="1" applyBorder="1" applyAlignment="1" applyProtection="1">
      <alignment horizontal="center" vertical="center" shrinkToFit="1"/>
    </xf>
    <xf numFmtId="0" fontId="3" fillId="3" borderId="22" xfId="0" applyFont="1" applyFill="1" applyBorder="1" applyAlignment="1" applyProtection="1">
      <alignment horizontal="center" vertical="center" shrinkToFit="1"/>
    </xf>
    <xf numFmtId="0" fontId="3" fillId="3" borderId="45" xfId="0" applyFont="1" applyFill="1" applyBorder="1" applyAlignment="1" applyProtection="1">
      <alignment horizontal="center" vertical="center" shrinkToFit="1"/>
    </xf>
    <xf numFmtId="0" fontId="3" fillId="0" borderId="7" xfId="0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Fill="1" applyBorder="1" applyAlignment="1" applyProtection="1">
      <alignment horizontal="center" vertical="center" shrinkToFit="1"/>
      <protection locked="0"/>
    </xf>
    <xf numFmtId="0" fontId="7" fillId="2" borderId="78" xfId="0" applyFont="1" applyFill="1" applyBorder="1" applyAlignment="1" applyProtection="1">
      <alignment horizontal="center" vertical="center" wrapText="1" shrinkToFit="1"/>
    </xf>
    <xf numFmtId="0" fontId="7" fillId="2" borderId="91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 applyProtection="1">
      <alignment horizontal="center" vertical="center" shrinkToFit="1"/>
      <protection locked="0"/>
    </xf>
    <xf numFmtId="0" fontId="3" fillId="2" borderId="7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0" fontId="3" fillId="2" borderId="45" xfId="0" applyFont="1" applyFill="1" applyBorder="1" applyAlignment="1" applyProtection="1">
      <alignment horizontal="center" vertical="center" shrinkToFit="1"/>
    </xf>
    <xf numFmtId="176" fontId="3" fillId="0" borderId="98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96" xfId="0" quotePrefix="1" applyNumberFormat="1" applyFont="1" applyFill="1" applyBorder="1" applyAlignment="1" applyProtection="1">
      <alignment horizontal="center" vertical="center" shrinkToFit="1"/>
      <protection locked="0"/>
    </xf>
    <xf numFmtId="2" fontId="3" fillId="0" borderId="67" xfId="0" quotePrefix="1" applyNumberFormat="1" applyFont="1" applyFill="1" applyBorder="1" applyAlignment="1" applyProtection="1">
      <alignment horizontal="center" vertical="center" shrinkToFit="1"/>
      <protection locked="0"/>
    </xf>
    <xf numFmtId="2" fontId="3" fillId="0" borderId="28" xfId="0" quotePrefix="1" applyNumberFormat="1" applyFont="1" applyFill="1" applyBorder="1" applyAlignment="1" applyProtection="1">
      <alignment horizontal="center" vertical="center" shrinkToFit="1"/>
      <protection locked="0"/>
    </xf>
    <xf numFmtId="0" fontId="3" fillId="2" borderId="91" xfId="0" applyFont="1" applyFill="1" applyBorder="1" applyAlignment="1" applyProtection="1">
      <alignment horizontal="center" vertical="center" shrinkToFit="1"/>
    </xf>
    <xf numFmtId="0" fontId="3" fillId="2" borderId="52" xfId="0" applyFont="1" applyFill="1" applyBorder="1" applyAlignment="1" applyProtection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</xf>
    <xf numFmtId="176" fontId="3" fillId="0" borderId="6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9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96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67" xfId="0" applyFont="1" applyFill="1" applyBorder="1" applyAlignment="1" applyProtection="1">
      <alignment horizontal="center" vertical="center" shrinkToFit="1"/>
    </xf>
    <xf numFmtId="0" fontId="3" fillId="2" borderId="41" xfId="0" applyFont="1" applyFill="1" applyBorder="1" applyAlignment="1" applyProtection="1">
      <alignment horizontal="center" vertical="center" shrinkToFit="1"/>
    </xf>
    <xf numFmtId="0" fontId="3" fillId="2" borderId="62" xfId="0" applyFont="1" applyFill="1" applyBorder="1" applyAlignment="1" applyProtection="1">
      <alignment horizontal="center" vertical="center" shrinkToFit="1"/>
    </xf>
    <xf numFmtId="0" fontId="3" fillId="2" borderId="9" xfId="0" applyFont="1" applyFill="1" applyBorder="1" applyAlignment="1" applyProtection="1">
      <alignment horizontal="center" vertical="center" shrinkToFit="1"/>
    </xf>
    <xf numFmtId="0" fontId="3" fillId="2" borderId="44" xfId="0" applyFont="1" applyFill="1" applyBorder="1" applyAlignment="1" applyProtection="1">
      <alignment horizontal="center" vertical="center" shrinkToFit="1"/>
    </xf>
    <xf numFmtId="0" fontId="3" fillId="2" borderId="99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Protection="1"/>
    <xf numFmtId="0" fontId="10" fillId="2" borderId="4" xfId="0" applyFont="1" applyFill="1" applyBorder="1" applyProtection="1"/>
    <xf numFmtId="31" fontId="3" fillId="0" borderId="62" xfId="0" applyNumberFormat="1" applyFont="1" applyFill="1" applyBorder="1" applyAlignment="1" applyProtection="1">
      <alignment horizontal="center" vertical="center" shrinkToFit="1"/>
      <protection locked="0"/>
    </xf>
    <xf numFmtId="31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31" fontId="3" fillId="0" borderId="8" xfId="0" applyNumberFormat="1" applyFont="1" applyFill="1" applyBorder="1" applyAlignment="1" applyProtection="1">
      <alignment horizontal="center" vertical="center" shrinkToFit="1"/>
      <protection locked="0"/>
    </xf>
    <xf numFmtId="31" fontId="3" fillId="0" borderId="78" xfId="0" applyNumberFormat="1" applyFont="1" applyFill="1" applyBorder="1" applyAlignment="1" applyProtection="1">
      <alignment horizontal="center" vertical="center" shrinkToFit="1"/>
      <protection locked="0"/>
    </xf>
    <xf numFmtId="31" fontId="3" fillId="0" borderId="91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67" xfId="0" applyFont="1" applyFill="1" applyBorder="1" applyAlignment="1" applyProtection="1">
      <alignment horizontal="center" vertical="center" shrinkToFit="1"/>
    </xf>
    <xf numFmtId="0" fontId="6" fillId="2" borderId="41" xfId="0" applyFont="1" applyFill="1" applyBorder="1" applyAlignment="1" applyProtection="1">
      <alignment horizontal="center" vertical="center" shrinkToFit="1"/>
    </xf>
    <xf numFmtId="2" fontId="3" fillId="0" borderId="67" xfId="0" applyNumberFormat="1" applyFont="1" applyFill="1" applyBorder="1" applyAlignment="1" applyProtection="1">
      <alignment horizontal="center" vertical="center" shrinkToFit="1"/>
      <protection locked="0"/>
    </xf>
    <xf numFmtId="2" fontId="3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22" xfId="0" applyFont="1" applyFill="1" applyBorder="1" applyAlignment="1" applyProtection="1">
      <alignment horizontal="center" vertical="center" shrinkToFit="1"/>
    </xf>
    <xf numFmtId="0" fontId="3" fillId="2" borderId="42" xfId="0" applyFont="1" applyFill="1" applyBorder="1" applyAlignment="1" applyProtection="1">
      <alignment horizontal="center" vertical="center"/>
    </xf>
    <xf numFmtId="0" fontId="3" fillId="0" borderId="65" xfId="0" quotePrefix="1" applyFont="1" applyBorder="1" applyAlignment="1" applyProtection="1">
      <alignment horizontal="center" vertical="center"/>
      <protection locked="0"/>
    </xf>
    <xf numFmtId="0" fontId="3" fillId="0" borderId="28" xfId="0" quotePrefix="1" applyFont="1" applyBorder="1" applyAlignment="1" applyProtection="1">
      <alignment horizontal="center" vertical="center"/>
      <protection locked="0"/>
    </xf>
    <xf numFmtId="0" fontId="3" fillId="2" borderId="93" xfId="0" applyFont="1" applyFill="1" applyBorder="1" applyAlignment="1" applyProtection="1">
      <alignment horizontal="center" vertical="center" wrapText="1"/>
    </xf>
    <xf numFmtId="0" fontId="3" fillId="2" borderId="94" xfId="0" applyFont="1" applyFill="1" applyBorder="1" applyAlignment="1" applyProtection="1">
      <alignment horizontal="center" vertical="center"/>
    </xf>
    <xf numFmtId="0" fontId="3" fillId="2" borderId="95" xfId="0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76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20" fontId="6" fillId="0" borderId="51" xfId="0" applyNumberFormat="1" applyFont="1" applyBorder="1" applyAlignment="1" applyProtection="1">
      <alignment horizontal="center" vertical="center"/>
      <protection locked="0"/>
    </xf>
    <xf numFmtId="20" fontId="6" fillId="0" borderId="96" xfId="0" applyNumberFormat="1" applyFont="1" applyBorder="1" applyAlignment="1" applyProtection="1">
      <alignment horizontal="center" vertical="center"/>
      <protection locked="0"/>
    </xf>
    <xf numFmtId="20" fontId="6" fillId="0" borderId="2" xfId="0" applyNumberFormat="1" applyFont="1" applyBorder="1" applyAlignment="1" applyProtection="1">
      <alignment horizontal="center" vertical="center"/>
      <protection locked="0"/>
    </xf>
    <xf numFmtId="20" fontId="6" fillId="0" borderId="39" xfId="0" applyNumberFormat="1" applyFont="1" applyBorder="1" applyAlignment="1" applyProtection="1">
      <alignment horizontal="center" vertical="center"/>
      <protection locked="0"/>
    </xf>
    <xf numFmtId="0" fontId="3" fillId="0" borderId="97" xfId="0" applyFont="1" applyFill="1" applyBorder="1" applyAlignment="1" applyProtection="1">
      <alignment horizontal="center" vertical="center" shrinkToFit="1"/>
      <protection locked="0"/>
    </xf>
    <xf numFmtId="0" fontId="3" fillId="0" borderId="48" xfId="0" applyFont="1" applyFill="1" applyBorder="1" applyAlignment="1" applyProtection="1">
      <alignment horizontal="center" vertical="center" shrinkToFit="1"/>
      <protection locked="0"/>
    </xf>
    <xf numFmtId="0" fontId="3" fillId="2" borderId="49" xfId="0" applyFont="1" applyFill="1" applyBorder="1" applyAlignment="1" applyProtection="1">
      <alignment horizontal="center" vertical="center"/>
    </xf>
    <xf numFmtId="0" fontId="3" fillId="2" borderId="78" xfId="0" applyFont="1" applyFill="1" applyBorder="1" applyAlignment="1" applyProtection="1">
      <alignment horizontal="center" vertical="center"/>
    </xf>
    <xf numFmtId="57" fontId="3" fillId="0" borderId="22" xfId="0" applyNumberFormat="1" applyFont="1" applyBorder="1" applyAlignment="1" applyProtection="1">
      <alignment horizontal="center" vertical="center"/>
    </xf>
    <xf numFmtId="57" fontId="3" fillId="0" borderId="45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center"/>
    </xf>
    <xf numFmtId="20" fontId="6" fillId="0" borderId="65" xfId="0" applyNumberFormat="1" applyFont="1" applyFill="1" applyBorder="1" applyAlignment="1" applyProtection="1">
      <alignment horizontal="center" vertical="center"/>
      <protection locked="0"/>
    </xf>
    <xf numFmtId="20" fontId="6" fillId="0" borderId="28" xfId="0" applyNumberFormat="1" applyFont="1" applyFill="1" applyBorder="1" applyAlignment="1" applyProtection="1">
      <alignment horizontal="center" vertical="center"/>
      <protection locked="0"/>
    </xf>
    <xf numFmtId="20" fontId="6" fillId="0" borderId="0" xfId="0" applyNumberFormat="1" applyFont="1" applyFill="1" applyBorder="1" applyAlignment="1" applyProtection="1">
      <alignment horizontal="center" vertical="center"/>
      <protection locked="0"/>
    </xf>
    <xf numFmtId="20" fontId="6" fillId="0" borderId="30" xfId="0" applyNumberFormat="1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 applyProtection="1">
      <alignment horizontal="center" vertical="center"/>
    </xf>
    <xf numFmtId="0" fontId="3" fillId="0" borderId="65" xfId="0" applyNumberFormat="1" applyFont="1" applyBorder="1" applyAlignment="1" applyProtection="1">
      <alignment horizontal="center" vertical="center"/>
      <protection locked="0"/>
    </xf>
    <xf numFmtId="0" fontId="3" fillId="0" borderId="35" xfId="0" applyNumberFormat="1" applyFont="1" applyBorder="1" applyAlignment="1" applyProtection="1">
      <alignment horizontal="center" vertical="center"/>
      <protection locked="0"/>
    </xf>
    <xf numFmtId="0" fontId="3" fillId="0" borderId="81" xfId="0" applyNumberFormat="1" applyFont="1" applyFill="1" applyBorder="1" applyAlignment="1" applyProtection="1">
      <alignment horizontal="center" vertical="center"/>
    </xf>
    <xf numFmtId="0" fontId="3" fillId="0" borderId="90" xfId="0" applyNumberFormat="1" applyFont="1" applyFill="1" applyBorder="1" applyAlignment="1" applyProtection="1">
      <alignment horizontal="center" vertical="center"/>
    </xf>
    <xf numFmtId="0" fontId="3" fillId="0" borderId="81" xfId="0" applyNumberFormat="1" applyFont="1" applyBorder="1" applyAlignment="1" applyProtection="1">
      <alignment horizontal="center" vertical="center"/>
    </xf>
    <xf numFmtId="1" fontId="3" fillId="0" borderId="65" xfId="0" applyNumberFormat="1" applyFont="1" applyFill="1" applyBorder="1" applyAlignment="1" applyProtection="1">
      <alignment horizontal="center" vertical="center"/>
      <protection locked="0"/>
    </xf>
    <xf numFmtId="1" fontId="3" fillId="0" borderId="28" xfId="0" applyNumberFormat="1" applyFont="1" applyFill="1" applyBorder="1" applyAlignment="1" applyProtection="1">
      <alignment horizontal="center" vertical="center"/>
      <protection locked="0"/>
    </xf>
    <xf numFmtId="1" fontId="3" fillId="0" borderId="41" xfId="0" applyNumberFormat="1" applyFont="1" applyFill="1" applyBorder="1" applyAlignment="1" applyProtection="1">
      <alignment horizontal="center" vertical="center"/>
      <protection locked="0"/>
    </xf>
    <xf numFmtId="0" fontId="3" fillId="0" borderId="65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5" fillId="2" borderId="92" xfId="0" applyFont="1" applyFill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horizontal="center" vertical="center"/>
    </xf>
    <xf numFmtId="57" fontId="3" fillId="0" borderId="16" xfId="0" applyNumberFormat="1" applyFont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97" xfId="0" applyFont="1" applyFill="1" applyBorder="1" applyAlignment="1" applyProtection="1">
      <alignment horizontal="center" vertical="center"/>
      <protection locked="0"/>
    </xf>
    <xf numFmtId="0" fontId="3" fillId="0" borderId="105" xfId="0" applyFont="1" applyFill="1" applyBorder="1" applyAlignment="1" applyProtection="1">
      <alignment horizontal="center" vertical="center"/>
      <protection locked="0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horizontal="center" vertical="center"/>
      <protection locked="0"/>
    </xf>
    <xf numFmtId="0" fontId="3" fillId="0" borderId="82" xfId="0" applyFont="1" applyFill="1" applyBorder="1" applyAlignment="1" applyProtection="1">
      <alignment horizontal="center" vertical="center"/>
      <protection locked="0"/>
    </xf>
    <xf numFmtId="0" fontId="3" fillId="0" borderId="43" xfId="0" applyFont="1" applyFill="1" applyBorder="1" applyAlignment="1" applyProtection="1">
      <alignment horizontal="center" vertical="center"/>
      <protection locked="0"/>
    </xf>
    <xf numFmtId="0" fontId="3" fillId="0" borderId="3" xfId="0" quotePrefix="1" applyFont="1" applyFill="1" applyBorder="1" applyAlignment="1" applyProtection="1">
      <alignment horizontal="center" vertical="center"/>
      <protection locked="0"/>
    </xf>
    <xf numFmtId="0" fontId="3" fillId="2" borderId="62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/>
    </xf>
    <xf numFmtId="0" fontId="3" fillId="0" borderId="103" xfId="0" applyNumberFormat="1" applyFont="1" applyFill="1" applyBorder="1" applyAlignment="1" applyProtection="1">
      <alignment horizontal="center" vertical="center"/>
    </xf>
    <xf numFmtId="0" fontId="3" fillId="0" borderId="106" xfId="0" applyNumberFormat="1" applyFont="1" applyFill="1" applyBorder="1" applyAlignment="1" applyProtection="1">
      <alignment horizontal="center" vertical="center"/>
    </xf>
    <xf numFmtId="0" fontId="3" fillId="2" borderId="10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/>
      <protection locked="0"/>
    </xf>
    <xf numFmtId="0" fontId="3" fillId="0" borderId="99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0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7" xfId="0" applyFont="1" applyBorder="1" applyAlignment="1" applyProtection="1">
      <alignment horizontal="left" vertical="center" wrapText="1"/>
      <protection locked="0"/>
    </xf>
    <xf numFmtId="0" fontId="3" fillId="0" borderId="105" xfId="0" applyFont="1" applyBorder="1" applyAlignment="1" applyProtection="1">
      <alignment horizontal="left" vertical="center" wrapText="1"/>
      <protection locked="0"/>
    </xf>
    <xf numFmtId="0" fontId="3" fillId="0" borderId="48" xfId="0" applyFont="1" applyBorder="1" applyAlignment="1" applyProtection="1">
      <alignment horizontal="left" vertical="center" wrapText="1"/>
      <protection locked="0"/>
    </xf>
    <xf numFmtId="14" fontId="3" fillId="0" borderId="42" xfId="0" applyNumberFormat="1" applyFont="1" applyBorder="1" applyAlignment="1" applyProtection="1">
      <alignment horizontal="center" vertical="center"/>
    </xf>
    <xf numFmtId="14" fontId="3" fillId="0" borderId="77" xfId="0" applyNumberFormat="1" applyFont="1" applyBorder="1" applyAlignment="1" applyProtection="1">
      <alignment horizontal="center" vertical="center"/>
    </xf>
    <xf numFmtId="14" fontId="3" fillId="0" borderId="3" xfId="0" applyNumberFormat="1" applyFont="1" applyBorder="1" applyAlignment="1" applyProtection="1">
      <alignment horizontal="center" vertical="center"/>
    </xf>
    <xf numFmtId="14" fontId="3" fillId="0" borderId="101" xfId="0" applyNumberFormat="1" applyFont="1" applyBorder="1" applyAlignment="1" applyProtection="1">
      <alignment horizontal="center" vertical="center"/>
    </xf>
    <xf numFmtId="0" fontId="3" fillId="0" borderId="97" xfId="0" applyNumberFormat="1" applyFont="1" applyBorder="1" applyAlignment="1" applyProtection="1">
      <alignment horizontal="center" vertical="center"/>
    </xf>
    <xf numFmtId="0" fontId="3" fillId="0" borderId="47" xfId="0" applyNumberFormat="1" applyFont="1" applyBorder="1" applyAlignment="1" applyProtection="1">
      <alignment horizontal="center" vertical="center"/>
    </xf>
    <xf numFmtId="14" fontId="3" fillId="0" borderId="99" xfId="0" applyNumberFormat="1" applyFont="1" applyBorder="1" applyAlignment="1" applyProtection="1">
      <alignment horizontal="center" vertical="center"/>
    </xf>
    <xf numFmtId="14" fontId="3" fillId="0" borderId="78" xfId="0" applyNumberFormat="1" applyFont="1" applyBorder="1" applyAlignment="1" applyProtection="1">
      <alignment horizontal="center" vertical="center"/>
    </xf>
    <xf numFmtId="0" fontId="3" fillId="0" borderId="51" xfId="0" applyFont="1" applyFill="1" applyBorder="1" applyAlignment="1" applyProtection="1">
      <alignment horizontal="center" vertical="center"/>
    </xf>
    <xf numFmtId="0" fontId="3" fillId="0" borderId="96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center" vertical="center"/>
    </xf>
    <xf numFmtId="0" fontId="3" fillId="0" borderId="10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104" xfId="0" applyNumberFormat="1" applyFont="1" applyBorder="1" applyAlignment="1" applyProtection="1">
      <alignment horizontal="center" vertical="center"/>
    </xf>
    <xf numFmtId="0" fontId="3" fillId="2" borderId="102" xfId="0" applyFont="1" applyFill="1" applyBorder="1" applyAlignment="1" applyProtection="1">
      <alignment horizontal="center" vertical="center"/>
    </xf>
    <xf numFmtId="14" fontId="3" fillId="0" borderId="0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30" xfId="0" applyNumberFormat="1" applyFont="1" applyBorder="1" applyAlignment="1" applyProtection="1">
      <alignment horizontal="center" vertical="center"/>
    </xf>
    <xf numFmtId="0" fontId="3" fillId="4" borderId="107" xfId="0" applyFont="1" applyFill="1" applyBorder="1" applyAlignment="1" applyProtection="1">
      <alignment horizontal="center" vertical="center" wrapText="1"/>
    </xf>
    <xf numFmtId="0" fontId="3" fillId="4" borderId="108" xfId="0" applyFont="1" applyFill="1" applyBorder="1" applyAlignment="1" applyProtection="1">
      <alignment horizontal="center" vertical="center" wrapText="1"/>
    </xf>
    <xf numFmtId="0" fontId="3" fillId="4" borderId="109" xfId="0" applyFont="1" applyFill="1" applyBorder="1" applyAlignment="1" applyProtection="1">
      <alignment horizontal="center" vertical="center" wrapText="1"/>
    </xf>
    <xf numFmtId="0" fontId="3" fillId="2" borderId="110" xfId="0" applyFont="1" applyFill="1" applyBorder="1" applyAlignment="1" applyProtection="1">
      <alignment horizontal="center" vertical="center" wrapText="1"/>
    </xf>
    <xf numFmtId="0" fontId="3" fillId="2" borderId="108" xfId="0" applyFont="1" applyFill="1" applyBorder="1" applyAlignment="1" applyProtection="1">
      <alignment horizontal="center" vertical="center" wrapText="1"/>
    </xf>
    <xf numFmtId="0" fontId="3" fillId="2" borderId="109" xfId="0" applyFont="1" applyFill="1" applyBorder="1" applyAlignment="1" applyProtection="1">
      <alignment horizontal="center" vertical="center" wrapText="1"/>
    </xf>
    <xf numFmtId="0" fontId="3" fillId="2" borderId="69" xfId="0" applyFont="1" applyFill="1" applyBorder="1" applyAlignment="1" applyProtection="1">
      <alignment horizontal="center" vertical="center" wrapText="1"/>
    </xf>
    <xf numFmtId="0" fontId="3" fillId="2" borderId="53" xfId="0" applyFont="1" applyFill="1" applyBorder="1" applyAlignment="1" applyProtection="1">
      <alignment horizontal="center" vertical="center" wrapText="1"/>
    </xf>
    <xf numFmtId="14" fontId="6" fillId="2" borderId="5" xfId="0" applyNumberFormat="1" applyFont="1" applyFill="1" applyBorder="1" applyAlignment="1" applyProtection="1">
      <alignment horizontal="center" vertical="center"/>
    </xf>
    <xf numFmtId="14" fontId="6" fillId="2" borderId="26" xfId="0" applyNumberFormat="1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center" vertical="center"/>
      <protection locked="0"/>
    </xf>
    <xf numFmtId="0" fontId="3" fillId="2" borderId="70" xfId="0" applyFont="1" applyFill="1" applyBorder="1" applyAlignment="1" applyProtection="1">
      <alignment horizontal="center" vertical="center" wrapText="1"/>
    </xf>
    <xf numFmtId="0" fontId="3" fillId="2" borderId="101" xfId="0" applyFont="1" applyFill="1" applyBorder="1" applyAlignment="1" applyProtection="1">
      <alignment horizontal="center" vertical="center" wrapText="1"/>
    </xf>
    <xf numFmtId="0" fontId="3" fillId="2" borderId="92" xfId="0" applyFont="1" applyFill="1" applyBorder="1" applyAlignment="1" applyProtection="1">
      <alignment horizontal="center" vertical="center" textRotation="255"/>
    </xf>
    <xf numFmtId="0" fontId="3" fillId="2" borderId="86" xfId="0" applyFont="1" applyFill="1" applyBorder="1" applyAlignment="1" applyProtection="1">
      <alignment horizontal="center" vertical="center" textRotation="255"/>
    </xf>
    <xf numFmtId="0" fontId="3" fillId="2" borderId="67" xfId="0" applyFont="1" applyFill="1" applyBorder="1" applyAlignment="1" applyProtection="1">
      <alignment horizontal="center" vertical="center" textRotation="255"/>
    </xf>
    <xf numFmtId="0" fontId="3" fillId="2" borderId="74" xfId="0" applyFont="1" applyFill="1" applyBorder="1" applyAlignment="1" applyProtection="1">
      <alignment horizontal="center" vertical="center" wrapText="1"/>
    </xf>
    <xf numFmtId="181" fontId="3" fillId="0" borderId="13" xfId="0" applyNumberFormat="1" applyFont="1" applyFill="1" applyBorder="1" applyAlignment="1" applyProtection="1">
      <alignment horizontal="center" vertical="center"/>
      <protection locked="0"/>
    </xf>
    <xf numFmtId="181" fontId="3" fillId="0" borderId="82" xfId="0" applyNumberFormat="1" applyFont="1" applyFill="1" applyBorder="1" applyAlignment="1" applyProtection="1">
      <alignment horizontal="center" vertical="center"/>
      <protection locked="0"/>
    </xf>
    <xf numFmtId="181" fontId="3" fillId="0" borderId="43" xfId="0" applyNumberFormat="1" applyFont="1" applyFill="1" applyBorder="1" applyAlignment="1" applyProtection="1">
      <alignment horizontal="center" vertical="center"/>
      <protection locked="0"/>
    </xf>
    <xf numFmtId="181" fontId="3" fillId="0" borderId="68" xfId="0" applyNumberFormat="1" applyFont="1" applyFill="1" applyBorder="1" applyAlignment="1" applyProtection="1">
      <alignment horizontal="center" vertical="center"/>
      <protection locked="0"/>
    </xf>
    <xf numFmtId="181" fontId="3" fillId="0" borderId="2" xfId="0" applyNumberFormat="1" applyFont="1" applyFill="1" applyBorder="1" applyAlignment="1" applyProtection="1">
      <alignment horizontal="center" vertical="center"/>
      <protection locked="0"/>
    </xf>
    <xf numFmtId="181" fontId="3" fillId="0" borderId="39" xfId="0" applyNumberFormat="1" applyFont="1" applyFill="1" applyBorder="1" applyAlignment="1" applyProtection="1">
      <alignment horizontal="center" vertical="center"/>
      <protection locked="0"/>
    </xf>
    <xf numFmtId="0" fontId="3" fillId="2" borderId="86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92" xfId="0" applyFont="1" applyFill="1" applyBorder="1" applyAlignment="1" applyProtection="1">
      <alignment horizontal="center" vertical="center" wrapText="1"/>
    </xf>
    <xf numFmtId="0" fontId="3" fillId="2" borderId="111" xfId="0" applyFont="1" applyFill="1" applyBorder="1" applyAlignment="1" applyProtection="1">
      <alignment horizontal="center" vertical="center"/>
    </xf>
    <xf numFmtId="14" fontId="6" fillId="2" borderId="103" xfId="0" applyNumberFormat="1" applyFont="1" applyFill="1" applyBorder="1" applyAlignment="1" applyProtection="1">
      <alignment horizontal="center" vertical="center"/>
    </xf>
    <xf numFmtId="14" fontId="6" fillId="0" borderId="13" xfId="0" applyNumberFormat="1" applyFont="1" applyBorder="1" applyAlignment="1" applyProtection="1">
      <alignment horizontal="center" vertical="center"/>
    </xf>
    <xf numFmtId="14" fontId="6" fillId="0" borderId="77" xfId="0" applyNumberFormat="1" applyFont="1" applyBorder="1" applyAlignment="1" applyProtection="1">
      <alignment horizontal="center" vertical="center"/>
    </xf>
    <xf numFmtId="14" fontId="6" fillId="0" borderId="68" xfId="0" applyNumberFormat="1" applyFont="1" applyBorder="1" applyAlignment="1" applyProtection="1">
      <alignment horizontal="center" vertical="center"/>
    </xf>
    <xf numFmtId="14" fontId="6" fillId="0" borderId="104" xfId="0" applyNumberFormat="1" applyFont="1" applyBorder="1" applyAlignment="1" applyProtection="1">
      <alignment horizontal="center" vertical="center"/>
    </xf>
    <xf numFmtId="14" fontId="6" fillId="0" borderId="51" xfId="0" applyNumberFormat="1" applyFont="1" applyFill="1" applyBorder="1" applyAlignment="1" applyProtection="1">
      <alignment horizontal="center" vertical="center"/>
      <protection locked="0"/>
    </xf>
    <xf numFmtId="14" fontId="6" fillId="0" borderId="96" xfId="0" applyNumberFormat="1" applyFont="1" applyFill="1" applyBorder="1" applyAlignment="1" applyProtection="1">
      <alignment horizontal="center" vertical="center"/>
      <protection locked="0"/>
    </xf>
    <xf numFmtId="14" fontId="6" fillId="0" borderId="44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6437887462611E-2"/>
          <c:y val="5.3231939163498096E-2"/>
          <c:w val="0.89454624870938271"/>
          <c:h val="0.77946768060836502"/>
        </c:manualLayout>
      </c:layout>
      <c:scatterChart>
        <c:scatterStyle val="lineMarker"/>
        <c:varyColors val="0"/>
        <c:ser>
          <c:idx val="2"/>
          <c:order val="0"/>
          <c:tx>
            <c:strRef>
              <c:f>シート③④!$G$9</c:f>
              <c:strCache>
                <c:ptCount val="1"/>
                <c:pt idx="0">
                  <c:v>ｺﾝｸﾘｰﾄ温度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(シート③④!$U$10:$U$63,シート③④!$U$74:$U$103)</c:f>
              <c:numCache>
                <c:formatCode>0.000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xVal>
          <c:yVal>
            <c:numRef>
              <c:f>(シート③④!$T$10:$T$63,シート③④!$T$74:$T$103)</c:f>
              <c:numCache>
                <c:formatCode>0.0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8C-4A25-B464-790B03EFE955}"/>
            </c:ext>
          </c:extLst>
        </c:ser>
        <c:ser>
          <c:idx val="7"/>
          <c:order val="1"/>
          <c:tx>
            <c:strRef>
              <c:f>シート③④!$I$9</c:f>
              <c:strCache>
                <c:ptCount val="1"/>
                <c:pt idx="0">
                  <c:v>外気温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(シート③④!$U$10:$U$63,シート③④!$U$74:$U$103)</c:f>
              <c:numCache>
                <c:formatCode>0.000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xVal>
          <c:yVal>
            <c:numRef>
              <c:f>(シート③④!$V$10:$V$63,シート③④!$V$74:$V$103)</c:f>
              <c:numCache>
                <c:formatCode>0.0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8C-4A25-B464-790B03EFE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819312"/>
        <c:axId val="1"/>
      </c:scatterChart>
      <c:valAx>
        <c:axId val="856819312"/>
        <c:scaling>
          <c:orientation val="minMax"/>
          <c:max val="2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経過日数（日）</a:t>
                </a:r>
              </a:p>
            </c:rich>
          </c:tx>
          <c:layout>
            <c:manualLayout>
              <c:xMode val="edge"/>
              <c:yMode val="edge"/>
              <c:x val="0.45090947267955139"/>
              <c:y val="0.9125475285171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crossBetween val="midCat"/>
        <c:majorUnit val="5"/>
        <c:minorUnit val="1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温度（℃）</a:t>
                </a:r>
              </a:p>
            </c:rich>
          </c:tx>
          <c:layout>
            <c:manualLayout>
              <c:xMode val="edge"/>
              <c:yMode val="edge"/>
              <c:x val="9.0909090909090905E-3"/>
              <c:y val="0.3193916349809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856819312"/>
        <c:crosses val="autoZero"/>
        <c:crossBetween val="midCat"/>
        <c:majorUnit val="10"/>
        <c:minorUnit val="5"/>
      </c:valAx>
      <c:spPr>
        <a:noFill/>
        <a:ln w="254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81894535910277"/>
          <c:y val="7.2243346007604556E-2"/>
          <c:w val="0.17272746361250302"/>
          <c:h val="0.1558935361216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12</xdr:row>
      <xdr:rowOff>147357</xdr:rowOff>
    </xdr:from>
    <xdr:to>
      <xdr:col>13</xdr:col>
      <xdr:colOff>171450</xdr:colOff>
      <xdr:row>13</xdr:row>
      <xdr:rowOff>109538</xdr:rowOff>
    </xdr:to>
    <xdr:sp macro="" textlink="">
      <xdr:nvSpPr>
        <xdr:cNvPr id="4" name="Text Box 88">
          <a:extLst>
            <a:ext uri="{FF2B5EF4-FFF2-40B4-BE49-F238E27FC236}">
              <a16:creationId xmlns:a16="http://schemas.microsoft.com/office/drawing/2014/main" id="{64A6325E-D718-47FE-AD67-E50657525CE5}"/>
            </a:ext>
          </a:extLst>
        </xdr:cNvPr>
        <xdr:cNvSpPr txBox="1">
          <a:spLocks noChangeArrowheads="1"/>
        </xdr:cNvSpPr>
      </xdr:nvSpPr>
      <xdr:spPr bwMode="auto">
        <a:xfrm>
          <a:off x="1181100" y="2667000"/>
          <a:ext cx="4829175" cy="1809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正面図　　　　　　　　　　　　　　　　　　　　　側面図</a:t>
          </a:r>
        </a:p>
      </xdr:txBody>
    </xdr:sp>
    <xdr:clientData/>
  </xdr:twoCellAnchor>
  <xdr:twoCellAnchor editAs="oneCell">
    <xdr:from>
      <xdr:col>16</xdr:col>
      <xdr:colOff>57150</xdr:colOff>
      <xdr:row>19</xdr:row>
      <xdr:rowOff>180975</xdr:rowOff>
    </xdr:from>
    <xdr:to>
      <xdr:col>23</xdr:col>
      <xdr:colOff>581025</xdr:colOff>
      <xdr:row>46</xdr:row>
      <xdr:rowOff>95250</xdr:rowOff>
    </xdr:to>
    <xdr:pic>
      <xdr:nvPicPr>
        <xdr:cNvPr id="193978" name="図 1">
          <a:extLst>
            <a:ext uri="{FF2B5EF4-FFF2-40B4-BE49-F238E27FC236}">
              <a16:creationId xmlns:a16="http://schemas.microsoft.com/office/drawing/2014/main" id="{A97F26AB-A891-40BF-AED8-904C6B745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72" t="17119" r="4042" b="7645"/>
        <a:stretch>
          <a:fillRect/>
        </a:stretch>
      </xdr:blipFill>
      <xdr:spPr bwMode="auto">
        <a:xfrm>
          <a:off x="6953250" y="4524375"/>
          <a:ext cx="4762500" cy="6086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259896</xdr:colOff>
      <xdr:row>6</xdr:row>
      <xdr:rowOff>51387</xdr:rowOff>
    </xdr:from>
    <xdr:to>
      <xdr:col>21</xdr:col>
      <xdr:colOff>315927</xdr:colOff>
      <xdr:row>9</xdr:row>
      <xdr:rowOff>73797</xdr:rowOff>
    </xdr:to>
    <xdr:sp macro="" textlink="">
      <xdr:nvSpPr>
        <xdr:cNvPr id="5" name="AutoShape 76">
          <a:extLst>
            <a:ext uri="{FF2B5EF4-FFF2-40B4-BE49-F238E27FC236}">
              <a16:creationId xmlns:a16="http://schemas.microsoft.com/office/drawing/2014/main" id="{BA266B14-78B6-4C25-A563-0D1642C41FDC}"/>
            </a:ext>
          </a:extLst>
        </xdr:cNvPr>
        <xdr:cNvSpPr>
          <a:spLocks noChangeArrowheads="1"/>
        </xdr:cNvSpPr>
      </xdr:nvSpPr>
      <xdr:spPr bwMode="auto">
        <a:xfrm>
          <a:off x="8651421" y="1422987"/>
          <a:ext cx="1427631" cy="708210"/>
        </a:xfrm>
        <a:prstGeom prst="wedgeRoundRectCallout">
          <a:avLst>
            <a:gd name="adj1" fmla="val -113810"/>
            <a:gd name="adj2" fmla="val 5625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構造物名（例）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○○橋、市道○○線ボックス、３号擁壁、等</a:t>
          </a:r>
        </a:p>
      </xdr:txBody>
    </xdr:sp>
    <xdr:clientData/>
  </xdr:twoCellAnchor>
  <xdr:twoCellAnchor editAs="oneCell">
    <xdr:from>
      <xdr:col>18</xdr:col>
      <xdr:colOff>616324</xdr:colOff>
      <xdr:row>16</xdr:row>
      <xdr:rowOff>190500</xdr:rowOff>
    </xdr:from>
    <xdr:to>
      <xdr:col>20</xdr:col>
      <xdr:colOff>414619</xdr:colOff>
      <xdr:row>18</xdr:row>
      <xdr:rowOff>123262</xdr:rowOff>
    </xdr:to>
    <xdr:sp macro="" textlink="">
      <xdr:nvSpPr>
        <xdr:cNvPr id="6" name="AutoShape 76">
          <a:extLst>
            <a:ext uri="{FF2B5EF4-FFF2-40B4-BE49-F238E27FC236}">
              <a16:creationId xmlns:a16="http://schemas.microsoft.com/office/drawing/2014/main" id="{9A554E56-CD1F-42B3-AC19-5DE8DF9E618A}"/>
            </a:ext>
          </a:extLst>
        </xdr:cNvPr>
        <xdr:cNvSpPr>
          <a:spLocks noChangeArrowheads="1"/>
        </xdr:cNvSpPr>
      </xdr:nvSpPr>
      <xdr:spPr bwMode="auto">
        <a:xfrm>
          <a:off x="8370795" y="3776382"/>
          <a:ext cx="1165412" cy="380998"/>
        </a:xfrm>
        <a:prstGeom prst="wedgeRoundRectCallout">
          <a:avLst>
            <a:gd name="adj1" fmla="val -69716"/>
            <a:gd name="adj2" fmla="val 141204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鉄筋比計算方法</a:t>
          </a:r>
        </a:p>
      </xdr:txBody>
    </xdr:sp>
    <xdr:clientData/>
  </xdr:twoCellAnchor>
  <xdr:twoCellAnchor>
    <xdr:from>
      <xdr:col>24</xdr:col>
      <xdr:colOff>390525</xdr:colOff>
      <xdr:row>38</xdr:row>
      <xdr:rowOff>76200</xdr:rowOff>
    </xdr:from>
    <xdr:to>
      <xdr:col>28</xdr:col>
      <xdr:colOff>390525</xdr:colOff>
      <xdr:row>46</xdr:row>
      <xdr:rowOff>123825</xdr:rowOff>
    </xdr:to>
    <xdr:grpSp>
      <xdr:nvGrpSpPr>
        <xdr:cNvPr id="193981" name="グループ化 22">
          <a:extLst>
            <a:ext uri="{FF2B5EF4-FFF2-40B4-BE49-F238E27FC236}">
              <a16:creationId xmlns:a16="http://schemas.microsoft.com/office/drawing/2014/main" id="{081BD864-55E7-4C6E-9CA4-868CFB24BAA5}"/>
            </a:ext>
          </a:extLst>
        </xdr:cNvPr>
        <xdr:cNvGrpSpPr>
          <a:grpSpLocks/>
        </xdr:cNvGrpSpPr>
      </xdr:nvGrpSpPr>
      <xdr:grpSpPr bwMode="auto">
        <a:xfrm>
          <a:off x="12211050" y="8763000"/>
          <a:ext cx="2743200" cy="1857375"/>
          <a:chOff x="2342031" y="11322323"/>
          <a:chExt cx="2486730" cy="1896719"/>
        </a:xfrm>
      </xdr:grpSpPr>
      <xdr:sp macro="" textlink="">
        <xdr:nvSpPr>
          <xdr:cNvPr id="7" name="AutoShape 76">
            <a:extLst>
              <a:ext uri="{FF2B5EF4-FFF2-40B4-BE49-F238E27FC236}">
                <a16:creationId xmlns:a16="http://schemas.microsoft.com/office/drawing/2014/main" id="{F34C8F86-F67B-49C8-956F-53B03D034ACE}"/>
              </a:ext>
            </a:extLst>
          </xdr:cNvPr>
          <xdr:cNvSpPr>
            <a:spLocks noChangeArrowheads="1"/>
          </xdr:cNvSpPr>
        </xdr:nvSpPr>
        <xdr:spPr bwMode="auto">
          <a:xfrm>
            <a:off x="2342031" y="11322323"/>
            <a:ext cx="2486730" cy="1896719"/>
          </a:xfrm>
          <a:prstGeom prst="wedgeRoundRectCallout">
            <a:avLst>
              <a:gd name="adj1" fmla="val -60360"/>
              <a:gd name="adj2" fmla="val -182230"/>
              <a:gd name="adj3" fmla="val 16667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○寸法</a:t>
            </a:r>
            <a:endPara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</a:p>
        </xdr:txBody>
      </xdr:sp>
      <xdr:sp macro="" textlink="">
        <xdr:nvSpPr>
          <xdr:cNvPr id="193983" name="直方体 1">
            <a:extLst>
              <a:ext uri="{FF2B5EF4-FFF2-40B4-BE49-F238E27FC236}">
                <a16:creationId xmlns:a16="http://schemas.microsoft.com/office/drawing/2014/main" id="{A510FB48-2DED-483B-A590-1544F29D4CFF}"/>
              </a:ext>
            </a:extLst>
          </xdr:cNvPr>
          <xdr:cNvSpPr>
            <a:spLocks noChangeArrowheads="1"/>
          </xdr:cNvSpPr>
        </xdr:nvSpPr>
        <xdr:spPr bwMode="auto">
          <a:xfrm>
            <a:off x="2772239" y="11849977"/>
            <a:ext cx="1324243" cy="740562"/>
          </a:xfrm>
          <a:prstGeom prst="cube">
            <a:avLst>
              <a:gd name="adj" fmla="val 25000"/>
            </a:avLst>
          </a:prstGeom>
          <a:solidFill>
            <a:srgbClr val="090000">
              <a:alpha val="54901"/>
            </a:srgbClr>
          </a:solidFill>
          <a:ln w="9525" algn="ctr">
            <a:solidFill>
              <a:srgbClr val="400000"/>
            </a:solidFill>
            <a:round/>
            <a:headEnd/>
            <a:tailEnd/>
          </a:ln>
        </xdr:spPr>
      </xdr:sp>
      <xdr:cxnSp macro="">
        <xdr:nvCxnSpPr>
          <xdr:cNvPr id="193984" name="直線コネクタ 7">
            <a:extLst>
              <a:ext uri="{FF2B5EF4-FFF2-40B4-BE49-F238E27FC236}">
                <a16:creationId xmlns:a16="http://schemas.microsoft.com/office/drawing/2014/main" id="{E4B85D95-DFA2-4880-99B1-2E527BDD510C}"/>
              </a:ext>
            </a:extLst>
          </xdr:cNvPr>
          <xdr:cNvCxnSpPr>
            <a:cxnSpLocks noChangeShapeType="1"/>
          </xdr:cNvCxnSpPr>
        </xdr:nvCxnSpPr>
        <xdr:spPr bwMode="auto">
          <a:xfrm flipV="1">
            <a:off x="2774674" y="12680673"/>
            <a:ext cx="0" cy="215348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85" name="直線コネクタ 9">
            <a:extLst>
              <a:ext uri="{FF2B5EF4-FFF2-40B4-BE49-F238E27FC236}">
                <a16:creationId xmlns:a16="http://schemas.microsoft.com/office/drawing/2014/main" id="{C294DCCA-702F-4F72-A5EF-2226E562DB07}"/>
              </a:ext>
            </a:extLst>
          </xdr:cNvPr>
          <xdr:cNvCxnSpPr>
            <a:cxnSpLocks noChangeShapeType="1"/>
          </xdr:cNvCxnSpPr>
        </xdr:nvCxnSpPr>
        <xdr:spPr bwMode="auto">
          <a:xfrm flipV="1">
            <a:off x="3925957" y="12680673"/>
            <a:ext cx="0" cy="215348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86" name="直線矢印コネクタ 10">
            <a:extLst>
              <a:ext uri="{FF2B5EF4-FFF2-40B4-BE49-F238E27FC236}">
                <a16:creationId xmlns:a16="http://schemas.microsoft.com/office/drawing/2014/main" id="{DB86B449-3946-43C9-A487-6F4F0D155D57}"/>
              </a:ext>
            </a:extLst>
          </xdr:cNvPr>
          <xdr:cNvCxnSpPr>
            <a:cxnSpLocks noChangeShapeType="1"/>
          </xdr:cNvCxnSpPr>
        </xdr:nvCxnSpPr>
        <xdr:spPr bwMode="auto">
          <a:xfrm>
            <a:off x="2774674" y="12804913"/>
            <a:ext cx="1143000" cy="0"/>
          </a:xfrm>
          <a:prstGeom prst="straightConnector1">
            <a:avLst/>
          </a:prstGeom>
          <a:noFill/>
          <a:ln w="9525" algn="ctr">
            <a:solidFill>
              <a:srgbClr val="400000"/>
            </a:solidFill>
            <a:round/>
            <a:headEnd type="arrow" w="med" len="med"/>
            <a:tailEnd type="arrow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87" name="直線コネクタ 12">
            <a:extLst>
              <a:ext uri="{FF2B5EF4-FFF2-40B4-BE49-F238E27FC236}">
                <a16:creationId xmlns:a16="http://schemas.microsoft.com/office/drawing/2014/main" id="{B295E753-23CB-453C-9CD5-B9DC4B87E72F}"/>
              </a:ext>
            </a:extLst>
          </xdr:cNvPr>
          <xdr:cNvCxnSpPr>
            <a:cxnSpLocks noChangeShapeType="1"/>
          </xdr:cNvCxnSpPr>
        </xdr:nvCxnSpPr>
        <xdr:spPr bwMode="auto">
          <a:xfrm flipV="1">
            <a:off x="2766391" y="11728173"/>
            <a:ext cx="0" cy="215348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88" name="直線コネクタ 13">
            <a:extLst>
              <a:ext uri="{FF2B5EF4-FFF2-40B4-BE49-F238E27FC236}">
                <a16:creationId xmlns:a16="http://schemas.microsoft.com/office/drawing/2014/main" id="{FB974BD4-10B7-4D65-9636-176B270463BA}"/>
              </a:ext>
            </a:extLst>
          </xdr:cNvPr>
          <xdr:cNvCxnSpPr>
            <a:cxnSpLocks noChangeShapeType="1"/>
          </xdr:cNvCxnSpPr>
        </xdr:nvCxnSpPr>
        <xdr:spPr bwMode="auto">
          <a:xfrm flipV="1">
            <a:off x="2940325" y="11570803"/>
            <a:ext cx="0" cy="215348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89" name="直線矢印コネクタ 14">
            <a:extLst>
              <a:ext uri="{FF2B5EF4-FFF2-40B4-BE49-F238E27FC236}">
                <a16:creationId xmlns:a16="http://schemas.microsoft.com/office/drawing/2014/main" id="{1995FE8F-63F7-4532-8048-28A5767D0C25}"/>
              </a:ext>
            </a:extLst>
          </xdr:cNvPr>
          <xdr:cNvCxnSpPr>
            <a:cxnSpLocks noChangeShapeType="1"/>
          </xdr:cNvCxnSpPr>
        </xdr:nvCxnSpPr>
        <xdr:spPr bwMode="auto">
          <a:xfrm flipV="1">
            <a:off x="2774674" y="11645348"/>
            <a:ext cx="140804" cy="157369"/>
          </a:xfrm>
          <a:prstGeom prst="straightConnector1">
            <a:avLst/>
          </a:prstGeom>
          <a:noFill/>
          <a:ln w="9525" algn="ctr">
            <a:solidFill>
              <a:srgbClr val="400000"/>
            </a:solidFill>
            <a:round/>
            <a:headEnd type="arrow" w="med" len="med"/>
            <a:tailEnd type="arrow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90" name="直線コネクタ 16">
            <a:extLst>
              <a:ext uri="{FF2B5EF4-FFF2-40B4-BE49-F238E27FC236}">
                <a16:creationId xmlns:a16="http://schemas.microsoft.com/office/drawing/2014/main" id="{83D578A7-A981-428F-8385-3A782BA08539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182718" y="11860695"/>
            <a:ext cx="215347" cy="1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91" name="直線コネクタ 18">
            <a:extLst>
              <a:ext uri="{FF2B5EF4-FFF2-40B4-BE49-F238E27FC236}">
                <a16:creationId xmlns:a16="http://schemas.microsoft.com/office/drawing/2014/main" id="{578274A8-5365-4AE7-96AD-54F47655C2F8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182718" y="12423913"/>
            <a:ext cx="215347" cy="1"/>
          </a:xfrm>
          <a:prstGeom prst="line">
            <a:avLst/>
          </a:prstGeom>
          <a:noFill/>
          <a:ln w="15875" algn="ctr">
            <a:solidFill>
              <a:srgbClr val="4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93992" name="直線矢印コネクタ 19">
            <a:extLst>
              <a:ext uri="{FF2B5EF4-FFF2-40B4-BE49-F238E27FC236}">
                <a16:creationId xmlns:a16="http://schemas.microsoft.com/office/drawing/2014/main" id="{3FDED31D-7F3C-4083-A9CC-2456766FC83A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331804" y="11852412"/>
            <a:ext cx="8282" cy="563218"/>
          </a:xfrm>
          <a:prstGeom prst="straightConnector1">
            <a:avLst/>
          </a:prstGeom>
          <a:noFill/>
          <a:ln w="9525" algn="ctr">
            <a:solidFill>
              <a:srgbClr val="400000"/>
            </a:solidFill>
            <a:round/>
            <a:headEnd type="arrow" w="med" len="med"/>
            <a:tailEnd type="arrow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60C3F632-179B-4CC5-AA0C-8BF6DCDA6C97}"/>
              </a:ext>
            </a:extLst>
          </xdr:cNvPr>
          <xdr:cNvSpPr/>
        </xdr:nvSpPr>
        <xdr:spPr bwMode="auto">
          <a:xfrm>
            <a:off x="3050058" y="12829971"/>
            <a:ext cx="673489" cy="184809"/>
          </a:xfrm>
          <a:prstGeom prst="rect">
            <a:avLst/>
          </a:prstGeom>
          <a:noFill/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r>
              <a:rPr kumimoji="1" lang="ja-JP" altLang="en-US" sz="900">
                <a:solidFill>
                  <a:sysClr val="windowText" lastClr="000000"/>
                </a:solidFill>
              </a:rPr>
              <a:t>長さ（幅）</a:t>
            </a:r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6B59194-7382-4FF1-894B-FD184634B25F}"/>
              </a:ext>
            </a:extLst>
          </xdr:cNvPr>
          <xdr:cNvSpPr/>
        </xdr:nvSpPr>
        <xdr:spPr bwMode="auto">
          <a:xfrm>
            <a:off x="2523355" y="11604399"/>
            <a:ext cx="664855" cy="194535"/>
          </a:xfrm>
          <a:prstGeom prst="rect">
            <a:avLst/>
          </a:prstGeom>
          <a:noFill/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r>
              <a:rPr kumimoji="1" lang="ja-JP" altLang="en-US" sz="900">
                <a:solidFill>
                  <a:sysClr val="windowText" lastClr="000000"/>
                </a:solidFill>
              </a:rPr>
              <a:t>厚さ</a:t>
            </a:r>
          </a:p>
        </xdr:txBody>
      </xdr:sp>
      <xdr:sp macro="" textlink="">
        <xdr:nvSpPr>
          <xdr:cNvPr id="25" name="正方形/長方形 24">
            <a:extLst>
              <a:ext uri="{FF2B5EF4-FFF2-40B4-BE49-F238E27FC236}">
                <a16:creationId xmlns:a16="http://schemas.microsoft.com/office/drawing/2014/main" id="{82FC593E-2007-4B73-9856-C5741933D079}"/>
              </a:ext>
            </a:extLst>
          </xdr:cNvPr>
          <xdr:cNvSpPr/>
        </xdr:nvSpPr>
        <xdr:spPr bwMode="auto">
          <a:xfrm>
            <a:off x="4422940" y="11468224"/>
            <a:ext cx="379917" cy="1390927"/>
          </a:xfrm>
          <a:prstGeom prst="rect">
            <a:avLst/>
          </a:prstGeom>
          <a:noFill/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vert="wordArtVertRtl" wrap="square" lIns="18288" tIns="0" rIns="0" bIns="0" rtlCol="0" anchor="t" upright="1"/>
          <a:lstStyle/>
          <a:p>
            <a:pPr algn="l"/>
            <a:r>
              <a:rPr kumimoji="1" lang="ja-JP" altLang="en-US" sz="900">
                <a:solidFill>
                  <a:sysClr val="windowText" lastClr="000000"/>
                </a:solidFill>
              </a:rPr>
              <a:t>（記録シート②に記載）</a:t>
            </a:r>
            <a:endParaRPr kumimoji="1" lang="en-US" altLang="ja-JP" sz="900">
              <a:solidFill>
                <a:sysClr val="windowText" lastClr="000000"/>
              </a:solidFill>
            </a:endParaRP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>
                <a:effectLst/>
                <a:latin typeface="+mn-lt"/>
                <a:ea typeface="+mn-ea"/>
                <a:cs typeface="+mn-cs"/>
              </a:rPr>
              <a:t>　　</a:t>
            </a:r>
            <a:r>
              <a:rPr kumimoji="1" lang="ja-JP" altLang="ja-JP" sz="1100">
                <a:effectLst/>
                <a:latin typeface="+mn-lt"/>
                <a:ea typeface="+mn-ea"/>
                <a:cs typeface="+mn-cs"/>
              </a:rPr>
              <a:t>リフト高</a:t>
            </a:r>
            <a:endParaRPr lang="ja-JP" altLang="ja-JP" sz="900">
              <a:effectLst/>
            </a:endParaRPr>
          </a:p>
          <a:p>
            <a:pPr algn="l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268941</xdr:colOff>
      <xdr:row>32</xdr:row>
      <xdr:rowOff>100853</xdr:rowOff>
    </xdr:from>
    <xdr:to>
      <xdr:col>20</xdr:col>
      <xdr:colOff>318569</xdr:colOff>
      <xdr:row>36</xdr:row>
      <xdr:rowOff>88845</xdr:rowOff>
    </xdr:to>
    <xdr:sp macro="" textlink="">
      <xdr:nvSpPr>
        <xdr:cNvPr id="2" name="AutoShape 76">
          <a:extLst>
            <a:ext uri="{FF2B5EF4-FFF2-40B4-BE49-F238E27FC236}">
              <a16:creationId xmlns:a16="http://schemas.microsoft.com/office/drawing/2014/main" id="{88510338-0F6A-4F9E-BD86-1DA073826D75}"/>
            </a:ext>
          </a:extLst>
        </xdr:cNvPr>
        <xdr:cNvSpPr>
          <a:spLocks noChangeArrowheads="1"/>
        </xdr:cNvSpPr>
      </xdr:nvSpPr>
      <xdr:spPr bwMode="auto">
        <a:xfrm>
          <a:off x="7911353" y="7272618"/>
          <a:ext cx="1416745" cy="884462"/>
        </a:xfrm>
        <a:prstGeom prst="wedgeRoundRectCallout">
          <a:avLst>
            <a:gd name="adj1" fmla="val -113810"/>
            <a:gd name="adj2" fmla="val 5625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初期温度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温度計測の第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回目の計測結果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（受入れ検査時の生コン温度ではありません）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105</xdr:row>
      <xdr:rowOff>190500</xdr:rowOff>
    </xdr:from>
    <xdr:to>
      <xdr:col>13</xdr:col>
      <xdr:colOff>276225</xdr:colOff>
      <xdr:row>116</xdr:row>
      <xdr:rowOff>180975</xdr:rowOff>
    </xdr:to>
    <xdr:graphicFrame macro="">
      <xdr:nvGraphicFramePr>
        <xdr:cNvPr id="127324" name="Chart 309">
          <a:extLst>
            <a:ext uri="{FF2B5EF4-FFF2-40B4-BE49-F238E27FC236}">
              <a16:creationId xmlns:a16="http://schemas.microsoft.com/office/drawing/2014/main" id="{B8EE9F2F-16A3-4DE0-A3D6-6051367CC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66675</xdr:colOff>
      <xdr:row>7</xdr:row>
      <xdr:rowOff>206019</xdr:rowOff>
    </xdr:from>
    <xdr:to>
      <xdr:col>18</xdr:col>
      <xdr:colOff>907584</xdr:colOff>
      <xdr:row>16</xdr:row>
      <xdr:rowOff>86954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5D8AF-0F6D-4ECD-B882-E1FF2BB0561D}"/>
            </a:ext>
          </a:extLst>
        </xdr:cNvPr>
        <xdr:cNvSpPr txBox="1"/>
      </xdr:nvSpPr>
      <xdr:spPr>
        <a:xfrm>
          <a:off x="7294469" y="1774843"/>
          <a:ext cx="3821674" cy="158422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打込み日の温度計測</a:t>
          </a:r>
          <a:endParaRPr kumimoji="1" lang="en-US" altLang="ja-JP" sz="1200" b="0">
            <a:latin typeface="+mn-ea"/>
            <a:ea typeface="+mn-ea"/>
          </a:endParaRPr>
        </a:p>
        <a:p>
          <a:endParaRPr kumimoji="1" lang="en-US" altLang="ja-JP" sz="1050" b="1">
            <a:latin typeface="+mn-ea"/>
            <a:ea typeface="+mn-ea"/>
          </a:endParaRPr>
        </a:p>
        <a:p>
          <a:r>
            <a:rPr kumimoji="1" lang="ja-JP" altLang="en-US" sz="1050" b="1">
              <a:latin typeface="+mn-ea"/>
              <a:ea typeface="+mn-ea"/>
            </a:rPr>
            <a:t>・</a:t>
          </a:r>
          <a:r>
            <a:rPr kumimoji="1" lang="ja-JP" altLang="en-US" sz="1050">
              <a:latin typeface="+mn-ea"/>
              <a:ea typeface="+mn-ea"/>
            </a:rPr>
            <a:t>原則として「仕上げ時」または「養生開始時」に行い、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備考欄に計測時期を記入する。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・なお、これらのタイミングで温度計測できなかった場合は、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計測できたタイミングの温度を記入し、備考欄にその時期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（例：養生開始の約３時間後）を記入する。</a:t>
          </a:r>
        </a:p>
      </xdr:txBody>
    </xdr:sp>
    <xdr:clientData/>
  </xdr:twoCellAnchor>
  <xdr:twoCellAnchor>
    <xdr:from>
      <xdr:col>16</xdr:col>
      <xdr:colOff>66675</xdr:colOff>
      <xdr:row>4</xdr:row>
      <xdr:rowOff>47625</xdr:rowOff>
    </xdr:from>
    <xdr:to>
      <xdr:col>18</xdr:col>
      <xdr:colOff>907584</xdr:colOff>
      <xdr:row>6</xdr:row>
      <xdr:rowOff>45934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EC3A375-600C-4411-8E40-353760B3C693}"/>
            </a:ext>
          </a:extLst>
        </xdr:cNvPr>
        <xdr:cNvSpPr txBox="1"/>
      </xdr:nvSpPr>
      <xdr:spPr>
        <a:xfrm>
          <a:off x="7294469" y="944096"/>
          <a:ext cx="3821674" cy="44654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0">
              <a:latin typeface="+mn-ea"/>
              <a:ea typeface="+mn-ea"/>
            </a:rPr>
            <a:t>【</a:t>
          </a:r>
          <a:r>
            <a:rPr kumimoji="1" lang="ja-JP" altLang="en-US" sz="1400" b="0">
              <a:latin typeface="+mn-ea"/>
              <a:ea typeface="+mn-ea"/>
            </a:rPr>
            <a:t>参考</a:t>
          </a:r>
          <a:r>
            <a:rPr kumimoji="1" lang="en-US" altLang="ja-JP" sz="1400" b="0">
              <a:latin typeface="+mn-ea"/>
              <a:ea typeface="+mn-ea"/>
            </a:rPr>
            <a:t>】 </a:t>
          </a:r>
          <a:r>
            <a:rPr kumimoji="1" lang="ja-JP" altLang="en-US" sz="1400" b="0">
              <a:latin typeface="+mn-ea"/>
              <a:ea typeface="+mn-ea"/>
            </a:rPr>
            <a:t>主な留意点など</a:t>
          </a:r>
        </a:p>
      </xdr:txBody>
    </xdr:sp>
    <xdr:clientData/>
  </xdr:twoCellAnchor>
  <xdr:twoCellAnchor>
    <xdr:from>
      <xdr:col>16</xdr:col>
      <xdr:colOff>66675</xdr:colOff>
      <xdr:row>17</xdr:row>
      <xdr:rowOff>124215</xdr:rowOff>
    </xdr:from>
    <xdr:to>
      <xdr:col>18</xdr:col>
      <xdr:colOff>907584</xdr:colOff>
      <xdr:row>26</xdr:row>
      <xdr:rowOff>4196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F44169A-F2CF-4DC7-B02B-A405B4BE6F13}"/>
            </a:ext>
          </a:extLst>
        </xdr:cNvPr>
        <xdr:cNvSpPr txBox="1"/>
      </xdr:nvSpPr>
      <xdr:spPr>
        <a:xfrm>
          <a:off x="7294469" y="3553215"/>
          <a:ext cx="3821674" cy="12919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計測温度に応じた対応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計測結果をもとに養生の妥当性を検証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し、必要に応じて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改善を検討することが重要。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（温度計測は目的ではなく、あくまでも手段）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66675</xdr:colOff>
      <xdr:row>47</xdr:row>
      <xdr:rowOff>101439</xdr:rowOff>
    </xdr:from>
    <xdr:to>
      <xdr:col>18</xdr:col>
      <xdr:colOff>907584</xdr:colOff>
      <xdr:row>58</xdr:row>
      <xdr:rowOff>66357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6C7CFAF-4572-46C9-857F-B5433D67A70A}"/>
            </a:ext>
          </a:extLst>
        </xdr:cNvPr>
        <xdr:cNvSpPr txBox="1"/>
      </xdr:nvSpPr>
      <xdr:spPr>
        <a:xfrm>
          <a:off x="7294469" y="8236910"/>
          <a:ext cx="3821674" cy="169062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温度計測の頻度</a:t>
          </a:r>
          <a:endParaRPr kumimoji="1" lang="en-US" altLang="ja-JP" sz="1200" b="0">
            <a:latin typeface="+mn-ea"/>
            <a:ea typeface="+mn-ea"/>
          </a:endParaRPr>
        </a:p>
        <a:p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計測時期は、朝・昼・夕の３回／日を基本とするが、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打込みから１０～１４日後を目途に、受注者の判断で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温度計測～記録の頻度を</a:t>
          </a:r>
          <a:r>
            <a:rPr kumimoji="1" lang="ja-JP" altLang="en-US" sz="1100" b="0" u="non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１回／日程度に減らしてよい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・判断基準は、コンクリート内部温度が安定したとき等。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66675</xdr:colOff>
      <xdr:row>27</xdr:row>
      <xdr:rowOff>59527</xdr:rowOff>
    </xdr:from>
    <xdr:to>
      <xdr:col>18</xdr:col>
      <xdr:colOff>907584</xdr:colOff>
      <xdr:row>35</xdr:row>
      <xdr:rowOff>45668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12FA593-813A-4D58-92D7-DD1CE7BA3015}"/>
            </a:ext>
          </a:extLst>
        </xdr:cNvPr>
        <xdr:cNvSpPr txBox="1"/>
      </xdr:nvSpPr>
      <xdr:spPr>
        <a:xfrm>
          <a:off x="7294469" y="5057351"/>
          <a:ext cx="3821674" cy="12411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脱枠後の湿潤養生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脱枠後に露出される部分は、湿潤養生がおろそかに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なりやすいので注意すること。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・なお、型枠は可能な限り存置することが望ましい。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66675</xdr:colOff>
      <xdr:row>37</xdr:row>
      <xdr:rowOff>5943</xdr:rowOff>
    </xdr:from>
    <xdr:to>
      <xdr:col>18</xdr:col>
      <xdr:colOff>907584</xdr:colOff>
      <xdr:row>45</xdr:row>
      <xdr:rowOff>33774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95DEB8B-EBFE-4AB7-BD9C-2231D06BFC49}"/>
            </a:ext>
          </a:extLst>
        </xdr:cNvPr>
        <xdr:cNvSpPr txBox="1"/>
      </xdr:nvSpPr>
      <xdr:spPr>
        <a:xfrm>
          <a:off x="7294469" y="6572590"/>
          <a:ext cx="3821674" cy="128289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養生に関するメモ　</a:t>
          </a:r>
          <a:r>
            <a:rPr kumimoji="1" lang="en-US" altLang="ja-JP" sz="1200" b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0">
              <a:solidFill>
                <a:srgbClr val="FF0000"/>
              </a:solidFill>
              <a:latin typeface="+mn-ea"/>
              <a:ea typeface="+mn-ea"/>
            </a:rPr>
            <a:t>必須ではない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備考欄に、養生方法や開始や終了の時期をメモしておくと、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良い出来ばえになった際のノウハウ共有に役立てたり、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ひび割れ等が生じた場合の考察に使用でき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たりする。</a:t>
          </a:r>
          <a:r>
            <a:rPr kumimoji="1" lang="ja-JP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 sz="105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14</xdr:row>
      <xdr:rowOff>52668</xdr:rowOff>
    </xdr:from>
    <xdr:to>
      <xdr:col>13</xdr:col>
      <xdr:colOff>28575</xdr:colOff>
      <xdr:row>14</xdr:row>
      <xdr:rowOff>219871</xdr:rowOff>
    </xdr:to>
    <xdr:sp macro="" textlink="">
      <xdr:nvSpPr>
        <xdr:cNvPr id="3160" name="Text Box 88">
          <a:extLst>
            <a:ext uri="{FF2B5EF4-FFF2-40B4-BE49-F238E27FC236}">
              <a16:creationId xmlns:a16="http://schemas.microsoft.com/office/drawing/2014/main" id="{81021268-79A4-480B-BBB0-DD3319079C34}"/>
            </a:ext>
          </a:extLst>
        </xdr:cNvPr>
        <xdr:cNvSpPr txBox="1">
          <a:spLocks noChangeArrowheads="1"/>
        </xdr:cNvSpPr>
      </xdr:nvSpPr>
      <xdr:spPr bwMode="auto">
        <a:xfrm>
          <a:off x="1038225" y="5048250"/>
          <a:ext cx="4829175" cy="1809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正面図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　　　　　　　　　　　　　　　　　　　　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背面図</a:t>
          </a:r>
        </a:p>
      </xdr:txBody>
    </xdr:sp>
    <xdr:clientData/>
  </xdr:twoCellAnchor>
  <xdr:twoCellAnchor>
    <xdr:from>
      <xdr:col>3</xdr:col>
      <xdr:colOff>276225</xdr:colOff>
      <xdr:row>27</xdr:row>
      <xdr:rowOff>147918</xdr:rowOff>
    </xdr:from>
    <xdr:to>
      <xdr:col>13</xdr:col>
      <xdr:colOff>438150</xdr:colOff>
      <xdr:row>28</xdr:row>
      <xdr:rowOff>91348</xdr:rowOff>
    </xdr:to>
    <xdr:sp macro="" textlink="">
      <xdr:nvSpPr>
        <xdr:cNvPr id="3161" name="Text Box 89">
          <a:extLst>
            <a:ext uri="{FF2B5EF4-FFF2-40B4-BE49-F238E27FC236}">
              <a16:creationId xmlns:a16="http://schemas.microsoft.com/office/drawing/2014/main" id="{4FAE0247-DF63-4738-9AD3-F1322F94AA07}"/>
            </a:ext>
          </a:extLst>
        </xdr:cNvPr>
        <xdr:cNvSpPr txBox="1">
          <a:spLocks noChangeArrowheads="1"/>
        </xdr:cNvSpPr>
      </xdr:nvSpPr>
      <xdr:spPr bwMode="auto">
        <a:xfrm>
          <a:off x="1447800" y="7210425"/>
          <a:ext cx="4829175" cy="1714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左側面図　　　　　　　　　　　　　　　　　　右側面図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47"/>
  <sheetViews>
    <sheetView showGridLines="0" zoomScaleNormal="100" zoomScaleSheetLayoutView="100" workbookViewId="0">
      <selection activeCell="A2" sqref="A2:O2"/>
    </sheetView>
  </sheetViews>
  <sheetFormatPr defaultRowHeight="18" customHeight="1" x14ac:dyDescent="0.15"/>
  <cols>
    <col min="1" max="1" width="3.125" style="44" customWidth="1"/>
    <col min="2" max="15" width="6.125" style="44" customWidth="1"/>
    <col min="16" max="17" width="1.625" style="44" customWidth="1"/>
    <col min="18" max="16384" width="9" style="44"/>
  </cols>
  <sheetData>
    <row r="1" spans="1:30" ht="18" customHeight="1" x14ac:dyDescent="0.15">
      <c r="A1" s="44" t="s">
        <v>185</v>
      </c>
      <c r="O1" s="45" t="s">
        <v>44</v>
      </c>
      <c r="S1" s="1"/>
      <c r="T1" s="1"/>
      <c r="U1" s="1"/>
      <c r="V1" s="1"/>
      <c r="W1" s="1"/>
      <c r="X1" s="1"/>
      <c r="Y1" s="1"/>
      <c r="Z1" s="1"/>
    </row>
    <row r="2" spans="1:30" ht="18" customHeight="1" x14ac:dyDescent="0.15">
      <c r="A2" s="249" t="s">
        <v>102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S2" s="1"/>
      <c r="T2" s="1"/>
      <c r="U2" s="1"/>
      <c r="V2" s="1"/>
      <c r="W2" s="1"/>
      <c r="X2" s="1"/>
      <c r="Y2" s="1"/>
      <c r="Z2" s="1"/>
    </row>
    <row r="3" spans="1:30" ht="18" customHeight="1" thickBot="1" x14ac:dyDescent="0.2">
      <c r="A3" s="44" t="s">
        <v>55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6"/>
      <c r="S3" s="1"/>
      <c r="T3" s="1"/>
      <c r="U3" s="1"/>
      <c r="V3" s="1"/>
      <c r="W3" s="1"/>
      <c r="X3" s="1"/>
      <c r="Y3" s="1"/>
      <c r="Z3" s="1"/>
    </row>
    <row r="4" spans="1:30" ht="18" customHeight="1" x14ac:dyDescent="0.15">
      <c r="B4" s="255" t="s">
        <v>108</v>
      </c>
      <c r="C4" s="256"/>
      <c r="D4" s="252"/>
      <c r="E4" s="253"/>
      <c r="F4" s="253"/>
      <c r="G4" s="253"/>
      <c r="H4" s="257"/>
      <c r="I4" s="250" t="s">
        <v>118</v>
      </c>
      <c r="J4" s="251"/>
      <c r="K4" s="252"/>
      <c r="L4" s="253"/>
      <c r="M4" s="253"/>
      <c r="N4" s="253"/>
      <c r="O4" s="254"/>
      <c r="P4" s="21"/>
      <c r="S4" s="1"/>
      <c r="T4" s="1"/>
      <c r="U4" s="1"/>
      <c r="V4" s="1"/>
      <c r="W4" s="1"/>
      <c r="X4" s="1"/>
      <c r="Y4" s="1"/>
      <c r="Z4" s="1"/>
    </row>
    <row r="5" spans="1:30" ht="18" customHeight="1" x14ac:dyDescent="0.15">
      <c r="B5" s="240" t="s">
        <v>50</v>
      </c>
      <c r="C5" s="241"/>
      <c r="D5" s="242"/>
      <c r="E5" s="242"/>
      <c r="F5" s="242"/>
      <c r="G5" s="242"/>
      <c r="H5" s="242"/>
      <c r="I5" s="262" t="s">
        <v>33</v>
      </c>
      <c r="J5" s="262"/>
      <c r="K5" s="259"/>
      <c r="L5" s="238"/>
      <c r="M5" s="48" t="s">
        <v>138</v>
      </c>
      <c r="N5" s="238"/>
      <c r="O5" s="239"/>
      <c r="P5" s="21"/>
      <c r="S5" s="49"/>
      <c r="T5" s="1"/>
      <c r="U5" s="1"/>
      <c r="V5" s="1"/>
      <c r="W5" s="1"/>
      <c r="X5" s="1"/>
      <c r="Y5" s="1"/>
      <c r="Z5" s="1"/>
    </row>
    <row r="6" spans="1:30" ht="18" customHeight="1" x14ac:dyDescent="0.15">
      <c r="B6" s="261" t="s">
        <v>39</v>
      </c>
      <c r="C6" s="262"/>
      <c r="D6" s="260"/>
      <c r="E6" s="260"/>
      <c r="F6" s="260"/>
      <c r="G6" s="260"/>
      <c r="H6" s="260"/>
      <c r="I6" s="260"/>
      <c r="J6" s="260"/>
      <c r="K6" s="260"/>
      <c r="L6" s="260"/>
      <c r="M6" s="13" t="s">
        <v>32</v>
      </c>
      <c r="N6" s="242"/>
      <c r="O6" s="258"/>
      <c r="P6" s="21"/>
      <c r="S6" s="1"/>
      <c r="T6" s="1"/>
      <c r="U6" s="1"/>
      <c r="V6" s="1"/>
      <c r="W6" s="1"/>
      <c r="X6" s="1"/>
      <c r="Y6" s="1"/>
      <c r="Z6" s="1"/>
    </row>
    <row r="7" spans="1:30" ht="18" customHeight="1" x14ac:dyDescent="0.15">
      <c r="B7" s="272" t="s">
        <v>105</v>
      </c>
      <c r="C7" s="234"/>
      <c r="D7" s="274"/>
      <c r="E7" s="275"/>
      <c r="F7" s="275"/>
      <c r="G7" s="275"/>
      <c r="H7" s="275"/>
      <c r="I7" s="277"/>
      <c r="J7" s="50" t="s">
        <v>149</v>
      </c>
      <c r="K7" s="274"/>
      <c r="L7" s="277"/>
      <c r="M7" s="50" t="s">
        <v>150</v>
      </c>
      <c r="N7" s="274"/>
      <c r="O7" s="276"/>
      <c r="P7" s="2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B8" s="261" t="s">
        <v>27</v>
      </c>
      <c r="C8" s="262"/>
      <c r="D8" s="274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6"/>
      <c r="P8" s="2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 thickBot="1" x14ac:dyDescent="0.2">
      <c r="B9" s="273" t="s">
        <v>51</v>
      </c>
      <c r="C9" s="248"/>
      <c r="D9" s="246"/>
      <c r="E9" s="246"/>
      <c r="F9" s="246"/>
      <c r="G9" s="246"/>
      <c r="H9" s="246"/>
      <c r="I9" s="248" t="s">
        <v>52</v>
      </c>
      <c r="J9" s="248"/>
      <c r="K9" s="246"/>
      <c r="L9" s="246"/>
      <c r="M9" s="246"/>
      <c r="N9" s="246"/>
      <c r="O9" s="247"/>
      <c r="P9" s="5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8" customHeight="1" thickBot="1" x14ac:dyDescent="0.2">
      <c r="A10" s="52"/>
      <c r="B10" s="53"/>
      <c r="C10" s="53"/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6"/>
      <c r="P10" s="52"/>
      <c r="R10" s="54"/>
      <c r="S10" s="1"/>
      <c r="T10" s="1"/>
      <c r="U10" s="1"/>
      <c r="V10" s="1"/>
      <c r="W10" s="1"/>
      <c r="X10" s="1"/>
      <c r="Y10" s="1"/>
      <c r="Z10" s="1"/>
    </row>
    <row r="11" spans="1:30" ht="18" customHeight="1" x14ac:dyDescent="0.15">
      <c r="B11" s="55"/>
      <c r="C11" s="21"/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56"/>
      <c r="S11" s="1"/>
      <c r="T11" s="1"/>
      <c r="U11" s="1"/>
      <c r="V11" s="1"/>
      <c r="W11" s="1"/>
      <c r="X11" s="1"/>
      <c r="Y11" s="1"/>
      <c r="Z11" s="1"/>
    </row>
    <row r="12" spans="1:30" ht="18" customHeight="1" x14ac:dyDescent="0.15">
      <c r="B12" s="269" t="s">
        <v>109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1"/>
      <c r="S12" s="1"/>
      <c r="T12" s="1"/>
      <c r="U12" s="1"/>
      <c r="V12" s="1"/>
      <c r="W12" s="1"/>
      <c r="X12" s="1"/>
      <c r="Y12" s="1"/>
      <c r="Z12" s="1"/>
    </row>
    <row r="13" spans="1:30" ht="18" customHeight="1" x14ac:dyDescent="0.15">
      <c r="B13" s="58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59"/>
      <c r="S13" s="1"/>
      <c r="T13" s="1"/>
      <c r="U13" s="1"/>
      <c r="V13" s="1"/>
      <c r="W13" s="1"/>
      <c r="X13" s="1"/>
      <c r="Y13" s="1"/>
      <c r="Z13" s="1"/>
    </row>
    <row r="14" spans="1:30" ht="18" customHeight="1" x14ac:dyDescent="0.15">
      <c r="B14" s="60"/>
      <c r="C14" s="61"/>
      <c r="D14" s="61"/>
      <c r="E14" s="62"/>
      <c r="F14" s="62"/>
      <c r="G14" s="62"/>
      <c r="H14" s="61"/>
      <c r="I14" s="61"/>
      <c r="J14" s="61"/>
      <c r="K14" s="61"/>
      <c r="L14" s="61"/>
      <c r="M14" s="61"/>
      <c r="N14" s="7"/>
      <c r="O14" s="63"/>
      <c r="S14" s="1"/>
      <c r="T14" s="1"/>
      <c r="U14" s="1"/>
      <c r="V14" s="1"/>
      <c r="W14" s="1"/>
      <c r="X14" s="1"/>
      <c r="Y14" s="1"/>
      <c r="Z14" s="1"/>
    </row>
    <row r="15" spans="1:30" ht="18" customHeight="1" x14ac:dyDescent="0.15">
      <c r="B15" s="60"/>
      <c r="C15" s="61"/>
      <c r="D15" s="61"/>
      <c r="E15" s="62"/>
      <c r="F15" s="62"/>
      <c r="G15" s="62"/>
      <c r="H15" s="61"/>
      <c r="I15" s="61"/>
      <c r="J15" s="61"/>
      <c r="K15" s="61"/>
      <c r="L15" s="61"/>
      <c r="M15" s="64"/>
      <c r="N15" s="7"/>
      <c r="O15" s="63"/>
      <c r="S15" s="1"/>
      <c r="T15" s="1"/>
      <c r="U15" s="1"/>
      <c r="V15" s="1"/>
      <c r="W15" s="1"/>
      <c r="X15" s="1"/>
      <c r="Y15" s="1"/>
      <c r="Z15" s="1"/>
    </row>
    <row r="16" spans="1:30" ht="18" customHeight="1" x14ac:dyDescent="0.15">
      <c r="B16" s="60"/>
      <c r="C16" s="61"/>
      <c r="D16" s="61"/>
      <c r="E16" s="62"/>
      <c r="F16" s="62"/>
      <c r="G16" s="62"/>
      <c r="H16" s="61"/>
      <c r="I16" s="61"/>
      <c r="J16" s="61"/>
      <c r="K16" s="61"/>
      <c r="L16" s="61"/>
      <c r="M16" s="61"/>
      <c r="N16" s="7"/>
      <c r="O16" s="63"/>
      <c r="S16" s="1"/>
      <c r="T16" s="1"/>
      <c r="U16" s="1"/>
      <c r="V16" s="1"/>
      <c r="W16" s="1"/>
      <c r="X16" s="1"/>
      <c r="Y16" s="1"/>
      <c r="Z16" s="1"/>
    </row>
    <row r="17" spans="2:26" ht="18" customHeight="1" x14ac:dyDescent="0.15">
      <c r="B17" s="60"/>
      <c r="C17" s="61"/>
      <c r="D17" s="61"/>
      <c r="E17" s="62"/>
      <c r="F17" s="62"/>
      <c r="G17" s="62"/>
      <c r="H17" s="61"/>
      <c r="I17" s="61"/>
      <c r="J17" s="61"/>
      <c r="K17" s="61"/>
      <c r="L17" s="61"/>
      <c r="M17" s="61"/>
      <c r="N17" s="7"/>
      <c r="O17" s="63"/>
      <c r="S17" s="1"/>
      <c r="T17" s="1"/>
      <c r="U17" s="1"/>
      <c r="V17" s="1"/>
      <c r="W17" s="1"/>
      <c r="X17" s="1"/>
      <c r="Y17" s="1"/>
      <c r="Z17" s="1"/>
    </row>
    <row r="18" spans="2:26" ht="18" customHeight="1" x14ac:dyDescent="0.15">
      <c r="B18" s="60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7"/>
      <c r="O18" s="63"/>
      <c r="S18" s="1"/>
      <c r="T18" s="1"/>
      <c r="U18" s="1"/>
      <c r="V18" s="1"/>
      <c r="W18" s="1"/>
      <c r="X18" s="1"/>
      <c r="Y18" s="1"/>
      <c r="Z18" s="1"/>
    </row>
    <row r="19" spans="2:26" ht="18" customHeight="1" x14ac:dyDescent="0.15"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7"/>
      <c r="O19" s="63"/>
      <c r="S19" s="1"/>
      <c r="T19" s="1"/>
      <c r="U19" s="1"/>
      <c r="V19" s="1"/>
      <c r="W19" s="1"/>
      <c r="X19" s="1"/>
      <c r="Y19" s="1"/>
      <c r="Z19" s="1"/>
    </row>
    <row r="20" spans="2:26" ht="18" customHeight="1" x14ac:dyDescent="0.15">
      <c r="B20" s="65"/>
      <c r="C20" s="52"/>
      <c r="D20" s="52"/>
      <c r="E20" s="52"/>
      <c r="F20" s="7"/>
      <c r="G20" s="52"/>
      <c r="H20" s="52"/>
      <c r="I20" s="52"/>
      <c r="J20" s="7"/>
      <c r="K20" s="52"/>
      <c r="L20" s="52"/>
      <c r="M20" s="52"/>
      <c r="N20" s="7"/>
      <c r="O20" s="66"/>
    </row>
    <row r="21" spans="2:26" ht="18" customHeight="1" x14ac:dyDescent="0.15">
      <c r="B21" s="65"/>
      <c r="C21" s="52"/>
      <c r="D21" s="52"/>
      <c r="E21" s="52"/>
      <c r="F21" s="7"/>
      <c r="G21" s="52"/>
      <c r="H21" s="52"/>
      <c r="I21" s="52"/>
      <c r="J21" s="52"/>
      <c r="K21" s="52"/>
      <c r="L21" s="52"/>
      <c r="M21" s="52"/>
      <c r="N21" s="52"/>
      <c r="O21" s="66"/>
    </row>
    <row r="22" spans="2:26" ht="18" customHeight="1" x14ac:dyDescent="0.15">
      <c r="B22" s="65"/>
      <c r="C22" s="52"/>
      <c r="D22" s="52"/>
      <c r="E22" s="52"/>
      <c r="F22" s="67"/>
      <c r="G22" s="4"/>
      <c r="H22" s="52"/>
      <c r="I22" s="52"/>
      <c r="J22" s="52"/>
      <c r="K22" s="52"/>
      <c r="L22" s="52"/>
      <c r="M22" s="52"/>
      <c r="N22" s="52"/>
      <c r="O22" s="66"/>
    </row>
    <row r="23" spans="2:26" ht="18" customHeight="1" x14ac:dyDescent="0.15">
      <c r="B23" s="65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66"/>
    </row>
    <row r="24" spans="2:26" ht="18" customHeight="1" x14ac:dyDescent="0.15">
      <c r="B24" s="65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66"/>
    </row>
    <row r="25" spans="2:26" ht="18" customHeight="1" x14ac:dyDescent="0.15">
      <c r="B25" s="65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66"/>
    </row>
    <row r="26" spans="2:26" ht="18" customHeight="1" x14ac:dyDescent="0.15">
      <c r="B26" s="65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66"/>
    </row>
    <row r="27" spans="2:26" ht="18" customHeight="1" x14ac:dyDescent="0.15">
      <c r="B27" s="65"/>
      <c r="C27" s="52"/>
      <c r="D27" s="52"/>
      <c r="E27" s="52"/>
      <c r="F27" s="68"/>
      <c r="G27" s="52"/>
      <c r="H27" s="52"/>
      <c r="I27" s="52"/>
      <c r="J27" s="68"/>
      <c r="K27" s="52"/>
      <c r="L27" s="52"/>
      <c r="M27" s="52"/>
      <c r="N27" s="69"/>
      <c r="O27" s="66"/>
    </row>
    <row r="28" spans="2:26" ht="18" customHeight="1" x14ac:dyDescent="0.15">
      <c r="B28" s="65"/>
      <c r="C28" s="52"/>
      <c r="D28" s="52"/>
      <c r="E28" s="52"/>
      <c r="F28" s="68"/>
      <c r="G28" s="52"/>
      <c r="H28" s="52"/>
      <c r="I28" s="52"/>
      <c r="J28" s="68"/>
      <c r="K28" s="52"/>
      <c r="L28" s="52"/>
      <c r="M28" s="52"/>
      <c r="N28" s="69"/>
      <c r="O28" s="66"/>
    </row>
    <row r="29" spans="2:26" ht="18" customHeight="1" x14ac:dyDescent="0.15">
      <c r="B29" s="65"/>
      <c r="C29" s="52"/>
      <c r="D29" s="52"/>
      <c r="E29" s="52"/>
      <c r="F29" s="68"/>
      <c r="G29" s="52"/>
      <c r="H29" s="52"/>
      <c r="I29" s="52"/>
      <c r="J29" s="68"/>
      <c r="K29" s="52"/>
      <c r="L29" s="52"/>
      <c r="M29" s="52"/>
      <c r="N29" s="69"/>
      <c r="O29" s="66"/>
    </row>
    <row r="30" spans="2:26" ht="18" customHeight="1" x14ac:dyDescent="0.15">
      <c r="B30" s="65"/>
      <c r="H30" s="52"/>
      <c r="I30" s="52"/>
      <c r="J30" s="68"/>
      <c r="K30" s="52"/>
      <c r="L30" s="52"/>
      <c r="M30" s="52"/>
      <c r="N30" s="69"/>
      <c r="O30" s="66"/>
    </row>
    <row r="31" spans="2:26" ht="18" customHeight="1" x14ac:dyDescent="0.15">
      <c r="B31" s="65"/>
      <c r="H31" s="52"/>
      <c r="I31" s="52"/>
      <c r="O31" s="66"/>
    </row>
    <row r="32" spans="2:26" ht="18" customHeight="1" x14ac:dyDescent="0.15">
      <c r="B32" s="65"/>
      <c r="C32" s="70" t="s">
        <v>68</v>
      </c>
      <c r="D32" s="70"/>
      <c r="E32" s="70"/>
      <c r="F32" s="70"/>
      <c r="G32" s="70"/>
      <c r="H32" s="52"/>
      <c r="I32" s="1" t="s">
        <v>75</v>
      </c>
      <c r="K32" s="1"/>
      <c r="L32" s="1"/>
      <c r="M32" s="1"/>
      <c r="O32" s="66"/>
    </row>
    <row r="33" spans="2:15" ht="18" customHeight="1" x14ac:dyDescent="0.15">
      <c r="B33" s="71"/>
      <c r="C33" s="232" t="s">
        <v>0</v>
      </c>
      <c r="D33" s="233"/>
      <c r="E33" s="234"/>
      <c r="F33" s="280"/>
      <c r="G33" s="281"/>
      <c r="H33" s="70"/>
      <c r="I33" s="72" t="s">
        <v>83</v>
      </c>
      <c r="J33" s="73"/>
      <c r="K33" s="74"/>
      <c r="L33" s="285"/>
      <c r="M33" s="286"/>
      <c r="O33" s="75"/>
    </row>
    <row r="34" spans="2:15" ht="18" customHeight="1" x14ac:dyDescent="0.15">
      <c r="B34" s="65"/>
      <c r="C34" s="232" t="s">
        <v>155</v>
      </c>
      <c r="D34" s="233"/>
      <c r="E34" s="234"/>
      <c r="F34" s="280"/>
      <c r="G34" s="282"/>
      <c r="H34" s="76"/>
      <c r="I34" s="77"/>
      <c r="J34" s="278" t="s">
        <v>158</v>
      </c>
      <c r="K34" s="279"/>
      <c r="L34" s="24"/>
      <c r="M34" s="166"/>
      <c r="O34" s="66"/>
    </row>
    <row r="35" spans="2:15" ht="18" customHeight="1" x14ac:dyDescent="0.15">
      <c r="B35" s="55"/>
      <c r="C35" s="232" t="s">
        <v>76</v>
      </c>
      <c r="D35" s="233"/>
      <c r="E35" s="234"/>
      <c r="F35" s="280"/>
      <c r="G35" s="282"/>
      <c r="H35" s="76"/>
      <c r="I35" s="78"/>
      <c r="J35" s="278" t="s">
        <v>156</v>
      </c>
      <c r="K35" s="279"/>
      <c r="L35" s="210"/>
      <c r="M35" s="79" t="s">
        <v>166</v>
      </c>
      <c r="O35" s="57"/>
    </row>
    <row r="36" spans="2:15" ht="18" customHeight="1" x14ac:dyDescent="0.15">
      <c r="B36" s="65"/>
      <c r="C36" s="70" t="s">
        <v>69</v>
      </c>
      <c r="D36" s="1"/>
      <c r="F36" s="70"/>
      <c r="H36" s="76"/>
      <c r="I36" s="78"/>
      <c r="J36" s="278" t="s">
        <v>157</v>
      </c>
      <c r="K36" s="279"/>
      <c r="L36" s="24"/>
      <c r="M36" s="166"/>
      <c r="O36" s="66"/>
    </row>
    <row r="37" spans="2:15" ht="18" customHeight="1" x14ac:dyDescent="0.15">
      <c r="B37" s="65"/>
      <c r="C37" s="232" t="s">
        <v>85</v>
      </c>
      <c r="D37" s="233"/>
      <c r="E37" s="234"/>
      <c r="F37" s="163"/>
      <c r="G37" s="80" t="s">
        <v>112</v>
      </c>
      <c r="H37" s="52"/>
      <c r="I37" s="232" t="s">
        <v>159</v>
      </c>
      <c r="J37" s="233"/>
      <c r="K37" s="234"/>
      <c r="L37" s="168"/>
      <c r="M37" s="82" t="s">
        <v>111</v>
      </c>
      <c r="O37" s="66"/>
    </row>
    <row r="38" spans="2:15" ht="18" customHeight="1" x14ac:dyDescent="0.15">
      <c r="B38" s="65"/>
      <c r="C38" s="263" t="s">
        <v>113</v>
      </c>
      <c r="D38" s="267"/>
      <c r="E38" s="268"/>
      <c r="F38" s="213"/>
      <c r="G38" s="214" t="s">
        <v>114</v>
      </c>
      <c r="H38" s="52"/>
      <c r="I38" s="263" t="s">
        <v>180</v>
      </c>
      <c r="J38" s="267"/>
      <c r="K38" s="268"/>
      <c r="L38" s="215"/>
      <c r="M38" s="216" t="s">
        <v>110</v>
      </c>
      <c r="O38" s="66"/>
    </row>
    <row r="39" spans="2:15" ht="18" customHeight="1" x14ac:dyDescent="0.15">
      <c r="B39" s="65"/>
      <c r="C39" s="232" t="s">
        <v>172</v>
      </c>
      <c r="D39" s="233"/>
      <c r="E39" s="234"/>
      <c r="F39" s="163"/>
      <c r="G39" s="80" t="s">
        <v>111</v>
      </c>
      <c r="H39" s="70"/>
      <c r="I39" s="263" t="s">
        <v>84</v>
      </c>
      <c r="J39" s="267"/>
      <c r="K39" s="268"/>
      <c r="L39" s="215"/>
      <c r="M39" s="216" t="s">
        <v>182</v>
      </c>
      <c r="O39" s="66"/>
    </row>
    <row r="40" spans="2:15" ht="18" customHeight="1" x14ac:dyDescent="0.15">
      <c r="B40" s="65"/>
      <c r="C40" s="70" t="s">
        <v>70</v>
      </c>
      <c r="D40" s="70"/>
      <c r="E40" s="70"/>
      <c r="F40" s="1"/>
      <c r="G40" s="70"/>
      <c r="I40" s="232" t="s">
        <v>173</v>
      </c>
      <c r="J40" s="233"/>
      <c r="K40" s="234"/>
      <c r="L40" s="168"/>
      <c r="M40" s="225"/>
      <c r="O40" s="66"/>
    </row>
    <row r="41" spans="2:15" ht="18" customHeight="1" x14ac:dyDescent="0.15">
      <c r="B41" s="65"/>
      <c r="C41" s="263" t="s">
        <v>42</v>
      </c>
      <c r="D41" s="264"/>
      <c r="E41" s="83" t="s">
        <v>87</v>
      </c>
      <c r="F41" s="25"/>
      <c r="G41" s="164"/>
      <c r="I41" s="232" t="s">
        <v>103</v>
      </c>
      <c r="J41" s="233"/>
      <c r="K41" s="234"/>
      <c r="L41" s="176"/>
      <c r="M41" s="217"/>
      <c r="O41" s="66"/>
    </row>
    <row r="42" spans="2:15" ht="18" customHeight="1" x14ac:dyDescent="0.15">
      <c r="B42" s="65"/>
      <c r="C42" s="265"/>
      <c r="D42" s="266"/>
      <c r="E42" s="84" t="s">
        <v>49</v>
      </c>
      <c r="F42" s="24"/>
      <c r="G42" s="165"/>
      <c r="I42" s="70" t="s">
        <v>167</v>
      </c>
      <c r="O42" s="66"/>
    </row>
    <row r="43" spans="2:15" ht="18" customHeight="1" x14ac:dyDescent="0.15">
      <c r="B43" s="65"/>
      <c r="C43" s="263" t="s">
        <v>86</v>
      </c>
      <c r="D43" s="264"/>
      <c r="E43" s="83" t="s">
        <v>87</v>
      </c>
      <c r="F43" s="26"/>
      <c r="G43" s="164"/>
      <c r="I43" s="243" t="s">
        <v>168</v>
      </c>
      <c r="J43" s="244"/>
      <c r="K43" s="245"/>
      <c r="L43" s="211"/>
      <c r="M43" s="212" t="s">
        <v>110</v>
      </c>
      <c r="O43" s="66"/>
    </row>
    <row r="44" spans="2:15" ht="18" customHeight="1" x14ac:dyDescent="0.15">
      <c r="B44" s="65"/>
      <c r="C44" s="265"/>
      <c r="D44" s="266"/>
      <c r="E44" s="84" t="s">
        <v>49</v>
      </c>
      <c r="F44" s="27"/>
      <c r="G44" s="165"/>
      <c r="I44" s="235" t="s">
        <v>169</v>
      </c>
      <c r="J44" s="236"/>
      <c r="K44" s="237"/>
      <c r="L44" s="167"/>
      <c r="M44" s="81" t="s">
        <v>110</v>
      </c>
      <c r="O44" s="66"/>
    </row>
    <row r="45" spans="2:15" ht="18" customHeight="1" x14ac:dyDescent="0.15">
      <c r="B45" s="65"/>
      <c r="C45" s="287" t="s">
        <v>160</v>
      </c>
      <c r="D45" s="287"/>
      <c r="E45" s="287"/>
      <c r="F45" s="288"/>
      <c r="G45" s="289"/>
      <c r="H45" s="52"/>
      <c r="I45" s="52"/>
      <c r="J45" s="52"/>
      <c r="K45" s="52"/>
      <c r="L45" s="52"/>
      <c r="M45" s="52"/>
      <c r="O45" s="66"/>
    </row>
    <row r="46" spans="2:15" ht="18" customHeight="1" thickBot="1" x14ac:dyDescent="0.2">
      <c r="B46" s="85"/>
      <c r="C46" s="248" t="s">
        <v>174</v>
      </c>
      <c r="D46" s="248"/>
      <c r="E46" s="248"/>
      <c r="F46" s="283"/>
      <c r="G46" s="284"/>
      <c r="H46" s="86"/>
      <c r="I46" s="86"/>
      <c r="J46" s="86"/>
      <c r="K46" s="86"/>
      <c r="L46" s="86"/>
      <c r="M46" s="86"/>
      <c r="N46" s="86"/>
      <c r="O46" s="87"/>
    </row>
    <row r="47" spans="2:15" ht="8.25" customHeight="1" x14ac:dyDescent="0.15"/>
  </sheetData>
  <sheetProtection formatCells="0" selectLockedCells="1"/>
  <mergeCells count="50">
    <mergeCell ref="C46:E46"/>
    <mergeCell ref="F46:G46"/>
    <mergeCell ref="I39:K39"/>
    <mergeCell ref="L33:M33"/>
    <mergeCell ref="J35:K35"/>
    <mergeCell ref="F35:G35"/>
    <mergeCell ref="C37:E37"/>
    <mergeCell ref="C45:E45"/>
    <mergeCell ref="F45:G45"/>
    <mergeCell ref="I37:K37"/>
    <mergeCell ref="C41:D42"/>
    <mergeCell ref="N7:O7"/>
    <mergeCell ref="I38:K38"/>
    <mergeCell ref="C39:E39"/>
    <mergeCell ref="D7:I7"/>
    <mergeCell ref="J36:K36"/>
    <mergeCell ref="J34:K34"/>
    <mergeCell ref="F33:G33"/>
    <mergeCell ref="F34:G34"/>
    <mergeCell ref="K7:L7"/>
    <mergeCell ref="B6:C6"/>
    <mergeCell ref="I5:J5"/>
    <mergeCell ref="C43:D44"/>
    <mergeCell ref="C38:E38"/>
    <mergeCell ref="C35:E35"/>
    <mergeCell ref="B12:O12"/>
    <mergeCell ref="B7:C7"/>
    <mergeCell ref="B9:C9"/>
    <mergeCell ref="B8:C8"/>
    <mergeCell ref="D8:O8"/>
    <mergeCell ref="C33:E33"/>
    <mergeCell ref="C34:E34"/>
    <mergeCell ref="A2:O2"/>
    <mergeCell ref="I4:J4"/>
    <mergeCell ref="K4:O4"/>
    <mergeCell ref="B4:C4"/>
    <mergeCell ref="D4:H4"/>
    <mergeCell ref="N6:O6"/>
    <mergeCell ref="K5:L5"/>
    <mergeCell ref="D6:L6"/>
    <mergeCell ref="I40:K40"/>
    <mergeCell ref="I41:K41"/>
    <mergeCell ref="I44:K44"/>
    <mergeCell ref="N5:O5"/>
    <mergeCell ref="B5:C5"/>
    <mergeCell ref="D5:H5"/>
    <mergeCell ref="I43:K43"/>
    <mergeCell ref="K9:O9"/>
    <mergeCell ref="I9:J9"/>
    <mergeCell ref="D9:H9"/>
  </mergeCells>
  <phoneticPr fontId="2"/>
  <conditionalFormatting sqref="K10:O11 D10:D11">
    <cfRule type="cellIs" dxfId="6" priority="2" stopIfTrue="1" operator="equal">
      <formula>0</formula>
    </cfRule>
  </conditionalFormatting>
  <dataValidations count="7">
    <dataValidation type="list" allowBlank="1" sqref="M34 M36 G41:G44">
      <formula1>"125,150,200,250,300"</formula1>
    </dataValidation>
    <dataValidation type="list" allowBlank="1" showInputMessage="1" showErrorMessage="1" sqref="F41:F44 L34 L36">
      <formula1>"13,16,19,22,25,29,32,35,38,41,51"</formula1>
    </dataValidation>
    <dataValidation type="list" allowBlank="1" showInputMessage="1" showErrorMessage="1" sqref="F35">
      <formula1>"胸壁,たて壁,柱,側壁・頂版,側壁,頂版,底版,その他"</formula1>
    </dataValidation>
    <dataValidation type="list" allowBlank="1" showInputMessage="1" showErrorMessage="1" sqref="F34">
      <formula1>"RC構造,PC構造,無筋構造,その他"</formula1>
    </dataValidation>
    <dataValidation type="list" allowBlank="1" showInputMessage="1" showErrorMessage="1" sqref="H34">
      <formula1>"橋台,橋脚,ボックスカルバート,擁壁,その他"</formula1>
    </dataValidation>
    <dataValidation type="list" allowBlank="1" showInputMessage="1" showErrorMessage="1" sqref="L33">
      <formula1>"'---,タイプA,タイプB,タイプA+B"</formula1>
    </dataValidation>
    <dataValidation type="list" allowBlank="1" showInputMessage="1" showErrorMessage="1" sqref="F33:G33">
      <formula1>"橋台,橋脚,ボックスカルバート,擁壁,床版,高欄,堰堤,RC上部工,PC上部工,その他"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8" orientation="portrait" verticalDpi="300" r:id="rId1"/>
  <headerFooter alignWithMargins="0">
    <oddFooter>&amp;R&amp;9ver2.4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47"/>
  <sheetViews>
    <sheetView showGridLines="0" zoomScale="85" zoomScaleNormal="85" zoomScaleSheetLayoutView="85" workbookViewId="0">
      <selection activeCell="K38" sqref="K38"/>
    </sheetView>
  </sheetViews>
  <sheetFormatPr defaultRowHeight="18" customHeight="1" x14ac:dyDescent="0.15"/>
  <cols>
    <col min="1" max="1" width="1.625" style="44" customWidth="1"/>
    <col min="2" max="15" width="6.125" style="44" customWidth="1"/>
    <col min="16" max="17" width="1.625" style="44" customWidth="1"/>
    <col min="18" max="16384" width="9" style="44"/>
  </cols>
  <sheetData>
    <row r="1" spans="1:30" ht="18" customHeight="1" x14ac:dyDescent="0.15">
      <c r="A1" s="44" t="str">
        <f>シート①!A1</f>
        <v>Ver.2.6(R6.1)</v>
      </c>
      <c r="O1" s="45" t="s">
        <v>45</v>
      </c>
    </row>
    <row r="2" spans="1:30" ht="18" customHeight="1" x14ac:dyDescent="0.15">
      <c r="B2" s="249" t="s">
        <v>119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30" ht="18" customHeight="1" thickBot="1" x14ac:dyDescent="0.2">
      <c r="A3" s="44" t="s">
        <v>55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6"/>
    </row>
    <row r="4" spans="1:30" ht="18" customHeight="1" x14ac:dyDescent="0.15">
      <c r="B4" s="408" t="s">
        <v>50</v>
      </c>
      <c r="C4" s="409"/>
      <c r="D4" s="406" t="str">
        <f>IF(シート①!D5="","",シート①!D5)</f>
        <v/>
      </c>
      <c r="E4" s="406"/>
      <c r="F4" s="406"/>
      <c r="G4" s="406"/>
      <c r="H4" s="406"/>
      <c r="I4" s="407" t="s">
        <v>33</v>
      </c>
      <c r="J4" s="407"/>
      <c r="K4" s="410" t="str">
        <f>IF(シート①!K5="","",シート①!K5)</f>
        <v/>
      </c>
      <c r="L4" s="385"/>
      <c r="M4" s="36" t="s">
        <v>138</v>
      </c>
      <c r="N4" s="385" t="str">
        <f>IF(シート①!N5="","",シート①!N5)</f>
        <v/>
      </c>
      <c r="O4" s="386"/>
      <c r="P4" s="21"/>
    </row>
    <row r="5" spans="1:30" ht="18" customHeight="1" x14ac:dyDescent="0.15">
      <c r="B5" s="261" t="s">
        <v>39</v>
      </c>
      <c r="C5" s="262"/>
      <c r="D5" s="387" t="str">
        <f>IF(シート①!D6="","",シート①!D6)</f>
        <v/>
      </c>
      <c r="E5" s="387"/>
      <c r="F5" s="387"/>
      <c r="G5" s="387"/>
      <c r="H5" s="387"/>
      <c r="I5" s="387"/>
      <c r="J5" s="387"/>
      <c r="K5" s="387"/>
      <c r="L5" s="387"/>
      <c r="M5" s="13" t="s">
        <v>32</v>
      </c>
      <c r="N5" s="373" t="str">
        <f>IF(シート①!N6="","",シート①!N6)</f>
        <v/>
      </c>
      <c r="O5" s="374"/>
      <c r="P5" s="2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61" t="s">
        <v>27</v>
      </c>
      <c r="C6" s="262"/>
      <c r="D6" s="392" t="str">
        <f>IF(シート①!D8="","",シート①!D8)</f>
        <v/>
      </c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4"/>
      <c r="P6" s="2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73" t="s">
        <v>51</v>
      </c>
      <c r="C7" s="248"/>
      <c r="D7" s="399" t="str">
        <f>IF(シート①!D9="","",シート①!D9)</f>
        <v/>
      </c>
      <c r="E7" s="399"/>
      <c r="F7" s="399"/>
      <c r="G7" s="399"/>
      <c r="H7" s="399"/>
      <c r="I7" s="248" t="s">
        <v>52</v>
      </c>
      <c r="J7" s="248"/>
      <c r="K7" s="397" t="str">
        <f>IF(シート①!K9="","",シート①!K9)</f>
        <v/>
      </c>
      <c r="L7" s="397"/>
      <c r="M7" s="397"/>
      <c r="N7" s="397"/>
      <c r="O7" s="398"/>
      <c r="P7" s="5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A8" s="52"/>
      <c r="B8" s="21"/>
      <c r="C8" s="89"/>
      <c r="D8" s="2"/>
      <c r="E8" s="3"/>
      <c r="F8" s="3"/>
      <c r="G8" s="3"/>
      <c r="H8" s="88"/>
      <c r="I8" s="3"/>
      <c r="J8" s="3"/>
      <c r="K8" s="4"/>
      <c r="L8" s="4"/>
      <c r="M8" s="4"/>
      <c r="N8" s="4"/>
      <c r="O8" s="4"/>
      <c r="P8" s="52"/>
    </row>
    <row r="9" spans="1:30" ht="18" customHeight="1" thickBot="1" x14ac:dyDescent="0.2">
      <c r="A9" s="44" t="s">
        <v>139</v>
      </c>
      <c r="B9" s="21"/>
      <c r="C9" s="21"/>
      <c r="D9" s="21"/>
      <c r="E9" s="21"/>
      <c r="F9" s="90"/>
      <c r="G9" s="90"/>
      <c r="H9" s="21"/>
      <c r="I9" s="21"/>
      <c r="J9" s="90"/>
      <c r="K9" s="90"/>
      <c r="L9" s="21"/>
      <c r="M9" s="21"/>
      <c r="N9" s="91"/>
      <c r="O9" s="4"/>
    </row>
    <row r="10" spans="1:30" ht="18" customHeight="1" x14ac:dyDescent="0.15">
      <c r="B10" s="370" t="s">
        <v>91</v>
      </c>
      <c r="C10" s="311" t="s">
        <v>8</v>
      </c>
      <c r="D10" s="251"/>
      <c r="E10" s="28"/>
      <c r="F10" s="92" t="s">
        <v>120</v>
      </c>
      <c r="G10" s="250" t="s">
        <v>121</v>
      </c>
      <c r="H10" s="251"/>
      <c r="I10" s="169"/>
      <c r="J10" s="93" t="s">
        <v>122</v>
      </c>
      <c r="K10" s="383" t="s">
        <v>123</v>
      </c>
      <c r="L10" s="384"/>
      <c r="M10" s="219"/>
      <c r="N10" s="220" t="s">
        <v>124</v>
      </c>
      <c r="O10" s="119"/>
    </row>
    <row r="11" spans="1:30" ht="18" customHeight="1" x14ac:dyDescent="0.15">
      <c r="B11" s="371"/>
      <c r="C11" s="272" t="s">
        <v>2</v>
      </c>
      <c r="D11" s="234"/>
      <c r="E11" s="171"/>
      <c r="F11" s="94" t="s">
        <v>140</v>
      </c>
      <c r="G11" s="232" t="s">
        <v>11</v>
      </c>
      <c r="H11" s="234"/>
      <c r="I11" s="170"/>
      <c r="J11" s="218" t="s">
        <v>182</v>
      </c>
      <c r="K11" s="232" t="s">
        <v>175</v>
      </c>
      <c r="L11" s="234"/>
      <c r="M11" s="400"/>
      <c r="N11" s="401"/>
      <c r="O11" s="402"/>
    </row>
    <row r="12" spans="1:30" ht="18" customHeight="1" x14ac:dyDescent="0.15">
      <c r="B12" s="371"/>
      <c r="C12" s="272" t="s">
        <v>7</v>
      </c>
      <c r="D12" s="234"/>
      <c r="E12" s="395"/>
      <c r="F12" s="396"/>
      <c r="G12" s="232" t="s">
        <v>43</v>
      </c>
      <c r="H12" s="234"/>
      <c r="I12" s="388"/>
      <c r="J12" s="389"/>
      <c r="K12" s="390"/>
      <c r="L12" s="390"/>
      <c r="M12" s="390"/>
      <c r="N12" s="390"/>
      <c r="O12" s="391"/>
    </row>
    <row r="13" spans="1:30" ht="18" customHeight="1" x14ac:dyDescent="0.15">
      <c r="B13" s="371"/>
      <c r="C13" s="272" t="s">
        <v>10</v>
      </c>
      <c r="D13" s="234"/>
      <c r="E13" s="375"/>
      <c r="F13" s="376"/>
      <c r="G13" s="232" t="s">
        <v>12</v>
      </c>
      <c r="H13" s="234"/>
      <c r="I13" s="368"/>
      <c r="J13" s="369"/>
      <c r="K13" s="232" t="s">
        <v>176</v>
      </c>
      <c r="L13" s="234"/>
      <c r="M13" s="403"/>
      <c r="N13" s="404"/>
      <c r="O13" s="405"/>
    </row>
    <row r="14" spans="1:30" ht="18" customHeight="1" thickBot="1" x14ac:dyDescent="0.2">
      <c r="B14" s="372"/>
      <c r="C14" s="367" t="s">
        <v>40</v>
      </c>
      <c r="D14" s="268"/>
      <c r="E14" s="377"/>
      <c r="F14" s="378"/>
      <c r="G14" s="378"/>
      <c r="H14" s="378"/>
      <c r="I14" s="378"/>
      <c r="J14" s="378"/>
      <c r="K14" s="379"/>
      <c r="L14" s="379"/>
      <c r="M14" s="379"/>
      <c r="N14" s="379"/>
      <c r="O14" s="380"/>
    </row>
    <row r="15" spans="1:30" ht="18" customHeight="1" x14ac:dyDescent="0.15">
      <c r="B15" s="354" t="s">
        <v>90</v>
      </c>
      <c r="C15" s="255" t="s">
        <v>92</v>
      </c>
      <c r="D15" s="337"/>
      <c r="E15" s="255" t="s">
        <v>125</v>
      </c>
      <c r="F15" s="366"/>
      <c r="G15" s="337"/>
      <c r="H15" s="255" t="s">
        <v>88</v>
      </c>
      <c r="I15" s="366"/>
      <c r="J15" s="337"/>
      <c r="K15" s="255" t="s">
        <v>89</v>
      </c>
      <c r="L15" s="366"/>
      <c r="M15" s="337"/>
      <c r="N15" s="255" t="s">
        <v>31</v>
      </c>
      <c r="O15" s="337"/>
    </row>
    <row r="16" spans="1:30" ht="18" customHeight="1" x14ac:dyDescent="0.15">
      <c r="B16" s="355"/>
      <c r="C16" s="349" t="s">
        <v>126</v>
      </c>
      <c r="D16" s="350"/>
      <c r="E16" s="325"/>
      <c r="F16" s="346"/>
      <c r="G16" s="95" t="s">
        <v>127</v>
      </c>
      <c r="H16" s="325"/>
      <c r="I16" s="326"/>
      <c r="J16" s="96" t="s">
        <v>127</v>
      </c>
      <c r="K16" s="325"/>
      <c r="L16" s="326"/>
      <c r="M16" s="95" t="s">
        <v>127</v>
      </c>
      <c r="N16" s="381"/>
      <c r="O16" s="382"/>
    </row>
    <row r="17" spans="1:16" ht="18" customHeight="1" x14ac:dyDescent="0.15">
      <c r="B17" s="355"/>
      <c r="C17" s="349" t="s">
        <v>4</v>
      </c>
      <c r="D17" s="350"/>
      <c r="E17" s="345"/>
      <c r="F17" s="346"/>
      <c r="G17" s="95" t="s">
        <v>128</v>
      </c>
      <c r="H17" s="325"/>
      <c r="I17" s="326"/>
      <c r="J17" s="96" t="s">
        <v>128</v>
      </c>
      <c r="K17" s="325"/>
      <c r="L17" s="326"/>
      <c r="M17" s="95" t="s">
        <v>128</v>
      </c>
      <c r="N17" s="323"/>
      <c r="O17" s="324"/>
    </row>
    <row r="18" spans="1:16" ht="18" customHeight="1" x14ac:dyDescent="0.15">
      <c r="B18" s="355"/>
      <c r="C18" s="349" t="s">
        <v>141</v>
      </c>
      <c r="D18" s="350"/>
      <c r="E18" s="364"/>
      <c r="F18" s="365"/>
      <c r="G18" s="95" t="s">
        <v>142</v>
      </c>
      <c r="H18" s="340"/>
      <c r="I18" s="341"/>
      <c r="J18" s="96" t="s">
        <v>142</v>
      </c>
      <c r="K18" s="340"/>
      <c r="L18" s="341"/>
      <c r="M18" s="95" t="s">
        <v>142</v>
      </c>
      <c r="N18" s="172"/>
      <c r="O18" s="97" t="s">
        <v>71</v>
      </c>
    </row>
    <row r="19" spans="1:16" ht="18" customHeight="1" x14ac:dyDescent="0.15">
      <c r="B19" s="355"/>
      <c r="C19" s="349" t="s">
        <v>5</v>
      </c>
      <c r="D19" s="350"/>
      <c r="E19" s="345"/>
      <c r="F19" s="346"/>
      <c r="G19" s="95" t="s">
        <v>9</v>
      </c>
      <c r="H19" s="325"/>
      <c r="I19" s="326"/>
      <c r="J19" s="96" t="s">
        <v>9</v>
      </c>
      <c r="K19" s="325"/>
      <c r="L19" s="326"/>
      <c r="M19" s="95" t="s">
        <v>9</v>
      </c>
      <c r="N19" s="98"/>
      <c r="O19" s="99"/>
    </row>
    <row r="20" spans="1:16" ht="18" customHeight="1" x14ac:dyDescent="0.15">
      <c r="B20" s="355"/>
      <c r="C20" s="362" t="s">
        <v>143</v>
      </c>
      <c r="D20" s="363"/>
      <c r="E20" s="345"/>
      <c r="F20" s="346"/>
      <c r="G20" s="95" t="s">
        <v>9</v>
      </c>
      <c r="H20" s="325"/>
      <c r="I20" s="326"/>
      <c r="J20" s="96" t="s">
        <v>9</v>
      </c>
      <c r="K20" s="325"/>
      <c r="L20" s="326"/>
      <c r="M20" s="95" t="s">
        <v>9</v>
      </c>
      <c r="N20" s="100"/>
      <c r="O20" s="101"/>
    </row>
    <row r="21" spans="1:16" ht="18" customHeight="1" x14ac:dyDescent="0.15">
      <c r="B21" s="355"/>
      <c r="C21" s="349" t="s">
        <v>28</v>
      </c>
      <c r="D21" s="350"/>
      <c r="E21" s="345"/>
      <c r="F21" s="346"/>
      <c r="G21" s="102" t="s">
        <v>129</v>
      </c>
      <c r="H21" s="325"/>
      <c r="I21" s="326"/>
      <c r="J21" s="102" t="s">
        <v>129</v>
      </c>
      <c r="K21" s="325"/>
      <c r="L21" s="326"/>
      <c r="M21" s="102" t="s">
        <v>129</v>
      </c>
      <c r="N21" s="100"/>
      <c r="O21" s="101"/>
    </row>
    <row r="22" spans="1:16" ht="18" customHeight="1" thickBot="1" x14ac:dyDescent="0.2">
      <c r="B22" s="356"/>
      <c r="C22" s="322" t="s">
        <v>29</v>
      </c>
      <c r="D22" s="353"/>
      <c r="E22" s="347"/>
      <c r="F22" s="348"/>
      <c r="G22" s="103" t="s">
        <v>129</v>
      </c>
      <c r="H22" s="338"/>
      <c r="I22" s="339"/>
      <c r="J22" s="103" t="s">
        <v>129</v>
      </c>
      <c r="K22" s="338"/>
      <c r="L22" s="339"/>
      <c r="M22" s="103" t="s">
        <v>129</v>
      </c>
      <c r="N22" s="104"/>
      <c r="O22" s="105"/>
    </row>
    <row r="23" spans="1:16" ht="18" customHeight="1" x14ac:dyDescent="0.15">
      <c r="B23" s="106"/>
      <c r="C23" s="107"/>
      <c r="D23" s="107"/>
      <c r="E23" s="108"/>
      <c r="F23" s="108"/>
      <c r="G23" s="109"/>
      <c r="H23" s="110"/>
      <c r="I23" s="110"/>
      <c r="J23" s="109"/>
      <c r="K23" s="110"/>
      <c r="L23" s="110"/>
      <c r="M23" s="109"/>
      <c r="N23" s="109"/>
      <c r="O23" s="109"/>
    </row>
    <row r="24" spans="1:16" ht="18" customHeight="1" thickBot="1" x14ac:dyDescent="0.2">
      <c r="A24" s="44" t="s">
        <v>95</v>
      </c>
    </row>
    <row r="25" spans="1:16" ht="18" customHeight="1" thickBot="1" x14ac:dyDescent="0.2">
      <c r="B25" s="343" t="s">
        <v>130</v>
      </c>
      <c r="C25" s="344"/>
      <c r="D25" s="360"/>
      <c r="E25" s="361"/>
      <c r="F25" s="361"/>
      <c r="G25" s="361"/>
      <c r="H25" s="342" t="s">
        <v>1</v>
      </c>
      <c r="I25" s="342"/>
      <c r="J25" s="334"/>
      <c r="K25" s="334"/>
      <c r="L25" s="332" t="s">
        <v>151</v>
      </c>
      <c r="M25" s="333"/>
      <c r="N25" s="330"/>
      <c r="O25" s="331"/>
      <c r="P25" s="52"/>
    </row>
    <row r="26" spans="1:16" ht="18" customHeight="1" thickBot="1" x14ac:dyDescent="0.2">
      <c r="B26" s="351" t="s">
        <v>161</v>
      </c>
      <c r="C26" s="352"/>
      <c r="D26" s="357"/>
      <c r="E26" s="358"/>
      <c r="F26" s="358"/>
      <c r="G26" s="359"/>
      <c r="H26" s="335" t="s">
        <v>162</v>
      </c>
      <c r="I26" s="336"/>
      <c r="J26" s="334"/>
      <c r="K26" s="334"/>
      <c r="L26" s="332" t="s">
        <v>181</v>
      </c>
      <c r="M26" s="333"/>
      <c r="N26" s="226"/>
      <c r="O26" s="227" t="s">
        <v>23</v>
      </c>
      <c r="P26" s="52"/>
    </row>
    <row r="27" spans="1:16" ht="18" customHeight="1" x14ac:dyDescent="0.15">
      <c r="B27" s="290" t="s">
        <v>93</v>
      </c>
      <c r="C27" s="291"/>
      <c r="D27" s="256" t="s">
        <v>131</v>
      </c>
      <c r="E27" s="318"/>
      <c r="F27" s="173"/>
      <c r="G27" s="111" t="s">
        <v>3</v>
      </c>
      <c r="H27" s="318" t="s">
        <v>14</v>
      </c>
      <c r="I27" s="318"/>
      <c r="J27" s="173"/>
      <c r="K27" s="111" t="s">
        <v>3</v>
      </c>
      <c r="L27" s="318" t="s">
        <v>132</v>
      </c>
      <c r="M27" s="318"/>
      <c r="N27" s="173"/>
      <c r="O27" s="112" t="s">
        <v>13</v>
      </c>
    </row>
    <row r="28" spans="1:16" ht="18" customHeight="1" thickBot="1" x14ac:dyDescent="0.2">
      <c r="B28" s="292"/>
      <c r="C28" s="293"/>
      <c r="D28" s="322" t="s">
        <v>96</v>
      </c>
      <c r="E28" s="296"/>
      <c r="F28" s="299"/>
      <c r="G28" s="300"/>
      <c r="H28" s="298" t="s">
        <v>78</v>
      </c>
      <c r="I28" s="298"/>
      <c r="J28" s="174"/>
      <c r="K28" s="113" t="s">
        <v>112</v>
      </c>
      <c r="L28" s="297" t="s">
        <v>16</v>
      </c>
      <c r="M28" s="297"/>
      <c r="N28" s="174"/>
      <c r="O28" s="103" t="s">
        <v>15</v>
      </c>
    </row>
    <row r="29" spans="1:16" ht="18" customHeight="1" x14ac:dyDescent="0.15">
      <c r="B29" s="290" t="s">
        <v>144</v>
      </c>
      <c r="C29" s="291"/>
      <c r="D29" s="312" t="s">
        <v>100</v>
      </c>
      <c r="E29" s="313"/>
      <c r="F29" s="314"/>
      <c r="G29" s="315"/>
      <c r="H29" s="313" t="s">
        <v>101</v>
      </c>
      <c r="I29" s="313"/>
      <c r="J29" s="314"/>
      <c r="K29" s="315"/>
      <c r="L29" s="327"/>
      <c r="M29" s="328"/>
      <c r="N29" s="328"/>
      <c r="O29" s="329"/>
      <c r="P29" s="52"/>
    </row>
    <row r="30" spans="1:16" ht="18" customHeight="1" thickBot="1" x14ac:dyDescent="0.2">
      <c r="B30" s="292"/>
      <c r="C30" s="293"/>
      <c r="D30" s="296" t="s">
        <v>6</v>
      </c>
      <c r="E30" s="297"/>
      <c r="F30" s="175"/>
      <c r="G30" s="114" t="s">
        <v>133</v>
      </c>
      <c r="H30" s="297" t="s">
        <v>134</v>
      </c>
      <c r="I30" s="297"/>
      <c r="J30" s="175"/>
      <c r="K30" s="114" t="s">
        <v>135</v>
      </c>
      <c r="L30" s="297" t="s">
        <v>136</v>
      </c>
      <c r="M30" s="297"/>
      <c r="N30" s="177"/>
      <c r="O30" s="103" t="s">
        <v>30</v>
      </c>
      <c r="P30" s="52"/>
    </row>
    <row r="31" spans="1:16" ht="18" customHeight="1" x14ac:dyDescent="0.15">
      <c r="B31" s="316" t="s">
        <v>94</v>
      </c>
      <c r="C31" s="317"/>
      <c r="D31" s="294" t="s">
        <v>152</v>
      </c>
      <c r="E31" s="295"/>
      <c r="F31" s="176"/>
      <c r="G31" s="115" t="s">
        <v>15</v>
      </c>
      <c r="H31" s="295" t="s">
        <v>153</v>
      </c>
      <c r="I31" s="295"/>
      <c r="J31" s="176"/>
      <c r="K31" s="115" t="s">
        <v>26</v>
      </c>
      <c r="L31" s="295" t="s">
        <v>154</v>
      </c>
      <c r="M31" s="295"/>
      <c r="N31" s="176"/>
      <c r="O31" s="116" t="s">
        <v>15</v>
      </c>
    </row>
    <row r="32" spans="1:16" ht="18" customHeight="1" thickBot="1" x14ac:dyDescent="0.2">
      <c r="B32" s="292"/>
      <c r="C32" s="293"/>
      <c r="D32" s="296" t="s">
        <v>25</v>
      </c>
      <c r="E32" s="297"/>
      <c r="F32" s="174"/>
      <c r="G32" s="113" t="s">
        <v>26</v>
      </c>
      <c r="H32" s="319"/>
      <c r="I32" s="320"/>
      <c r="J32" s="320"/>
      <c r="K32" s="320"/>
      <c r="L32" s="320"/>
      <c r="M32" s="320"/>
      <c r="N32" s="320"/>
      <c r="O32" s="321"/>
    </row>
    <row r="33" spans="1:23" ht="18" customHeight="1" x14ac:dyDescent="0.15">
      <c r="B33" s="21"/>
      <c r="C33" s="21"/>
      <c r="D33" s="21"/>
      <c r="E33" s="21"/>
      <c r="F33" s="52"/>
      <c r="G33" s="52"/>
      <c r="H33" s="117"/>
      <c r="I33" s="117"/>
      <c r="J33" s="52"/>
      <c r="K33" s="52"/>
      <c r="L33" s="21"/>
      <c r="M33" s="21"/>
      <c r="N33" s="68"/>
      <c r="O33" s="52"/>
    </row>
    <row r="34" spans="1:23" ht="18" customHeight="1" thickBot="1" x14ac:dyDescent="0.2">
      <c r="A34" s="44" t="s">
        <v>104</v>
      </c>
      <c r="B34" s="21"/>
      <c r="C34" s="21"/>
      <c r="D34" s="21"/>
      <c r="E34" s="21"/>
      <c r="F34" s="52"/>
      <c r="G34" s="52"/>
      <c r="H34" s="117"/>
      <c r="I34" s="117"/>
      <c r="J34" s="52"/>
      <c r="K34" s="52"/>
      <c r="L34" s="21"/>
      <c r="M34" s="21"/>
      <c r="N34" s="68"/>
      <c r="O34" s="52"/>
      <c r="P34" s="52"/>
      <c r="Q34" s="52"/>
      <c r="R34" s="52"/>
    </row>
    <row r="35" spans="1:23" ht="18" customHeight="1" x14ac:dyDescent="0.15">
      <c r="B35" s="311" t="s">
        <v>17</v>
      </c>
      <c r="C35" s="251"/>
      <c r="D35" s="178"/>
      <c r="E35" s="93" t="s">
        <v>9</v>
      </c>
      <c r="F35" s="250" t="s">
        <v>18</v>
      </c>
      <c r="G35" s="251"/>
      <c r="H35" s="178"/>
      <c r="I35" s="93" t="s">
        <v>9</v>
      </c>
      <c r="J35" s="250" t="s">
        <v>19</v>
      </c>
      <c r="K35" s="251"/>
      <c r="L35" s="209">
        <f>H35-D35</f>
        <v>0</v>
      </c>
      <c r="M35" s="93" t="s">
        <v>9</v>
      </c>
      <c r="N35" s="118"/>
      <c r="O35" s="119"/>
      <c r="P35" s="120"/>
      <c r="Q35" s="120"/>
      <c r="R35" s="120"/>
      <c r="S35" s="120"/>
      <c r="U35" s="1"/>
      <c r="V35" s="70"/>
      <c r="W35" s="1"/>
    </row>
    <row r="36" spans="1:23" ht="18" customHeight="1" thickBot="1" x14ac:dyDescent="0.2">
      <c r="B36" s="309" t="s">
        <v>20</v>
      </c>
      <c r="C36" s="310"/>
      <c r="D36" s="310"/>
      <c r="E36" s="310"/>
      <c r="F36" s="179"/>
      <c r="G36" s="86" t="s">
        <v>21</v>
      </c>
      <c r="H36" s="121"/>
      <c r="I36" s="122"/>
      <c r="J36" s="123"/>
      <c r="K36" s="123"/>
      <c r="L36" s="123"/>
      <c r="M36" s="123"/>
      <c r="N36" s="122"/>
      <c r="O36" s="124"/>
      <c r="P36" s="120"/>
      <c r="Q36" s="120"/>
      <c r="R36" s="120"/>
      <c r="S36" s="120"/>
      <c r="U36" s="1"/>
      <c r="V36" s="70"/>
      <c r="W36" s="1"/>
    </row>
    <row r="37" spans="1:23" ht="18" customHeight="1" x14ac:dyDescent="0.15">
      <c r="B37" s="125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U37" s="1"/>
      <c r="V37" s="70"/>
      <c r="W37" s="1"/>
    </row>
    <row r="38" spans="1:23" ht="18" customHeight="1" thickBot="1" x14ac:dyDescent="0.2">
      <c r="A38" s="44" t="s">
        <v>56</v>
      </c>
      <c r="B38" s="53"/>
      <c r="C38" s="53"/>
      <c r="D38" s="53"/>
      <c r="E38" s="53"/>
      <c r="F38" s="86"/>
      <c r="G38" s="86"/>
      <c r="H38" s="126"/>
      <c r="I38" s="126"/>
      <c r="J38" s="86"/>
      <c r="K38" s="86"/>
      <c r="L38" s="53"/>
      <c r="M38" s="53"/>
      <c r="N38" s="127"/>
      <c r="O38" s="86"/>
      <c r="P38" s="52"/>
      <c r="Q38" s="52"/>
      <c r="R38" s="52"/>
    </row>
    <row r="39" spans="1:23" ht="18" customHeight="1" x14ac:dyDescent="0.15">
      <c r="B39" s="303" t="s">
        <v>170</v>
      </c>
      <c r="C39" s="304"/>
      <c r="D39" s="304"/>
      <c r="E39" s="304"/>
      <c r="F39" s="308"/>
      <c r="G39" s="308"/>
      <c r="H39" s="308"/>
      <c r="I39" s="308"/>
      <c r="J39" s="308"/>
      <c r="K39" s="307" t="s">
        <v>54</v>
      </c>
      <c r="L39" s="307"/>
      <c r="M39" s="307"/>
      <c r="N39" s="128" t="str">
        <f>IF(F39-D25=0,"",F39-D25)</f>
        <v/>
      </c>
      <c r="O39" s="129" t="s">
        <v>23</v>
      </c>
    </row>
    <row r="40" spans="1:23" ht="18" customHeight="1" x14ac:dyDescent="0.15">
      <c r="B40" s="261" t="s">
        <v>22</v>
      </c>
      <c r="C40" s="262"/>
      <c r="D40" s="262" t="s">
        <v>171</v>
      </c>
      <c r="E40" s="262"/>
      <c r="F40" s="305"/>
      <c r="G40" s="305"/>
      <c r="H40" s="305"/>
      <c r="I40" s="305"/>
      <c r="J40" s="305"/>
      <c r="K40" s="305"/>
      <c r="L40" s="305"/>
      <c r="M40" s="305"/>
      <c r="N40" s="305"/>
      <c r="O40" s="306"/>
    </row>
    <row r="41" spans="1:23" ht="18" customHeight="1" x14ac:dyDescent="0.15">
      <c r="B41" s="261"/>
      <c r="C41" s="262"/>
      <c r="D41" s="262" t="s">
        <v>77</v>
      </c>
      <c r="E41" s="262"/>
      <c r="F41" s="305"/>
      <c r="G41" s="305"/>
      <c r="H41" s="305"/>
      <c r="I41" s="305"/>
      <c r="J41" s="305"/>
      <c r="K41" s="305"/>
      <c r="L41" s="305"/>
      <c r="M41" s="305"/>
      <c r="N41" s="305"/>
      <c r="O41" s="306"/>
    </row>
    <row r="42" spans="1:23" ht="18" customHeight="1" thickBot="1" x14ac:dyDescent="0.2">
      <c r="B42" s="273" t="s">
        <v>24</v>
      </c>
      <c r="C42" s="248"/>
      <c r="D42" s="248"/>
      <c r="E42" s="248"/>
      <c r="F42" s="180"/>
      <c r="G42" s="130" t="s">
        <v>23</v>
      </c>
      <c r="H42" s="301"/>
      <c r="I42" s="301"/>
      <c r="J42" s="301"/>
      <c r="K42" s="301"/>
      <c r="L42" s="301"/>
      <c r="M42" s="301"/>
      <c r="N42" s="301"/>
      <c r="O42" s="302"/>
    </row>
    <row r="43" spans="1:23" ht="18" customHeight="1" x14ac:dyDescent="0.15"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23" ht="6" customHeight="1" x14ac:dyDescent="0.15"/>
    <row r="47" spans="1:23" ht="18" customHeight="1" x14ac:dyDescent="0.15">
      <c r="H47" s="131"/>
      <c r="I47" s="131"/>
      <c r="J47" s="131"/>
    </row>
  </sheetData>
  <sheetProtection formatCells="0" selectLockedCells="1"/>
  <mergeCells count="119">
    <mergeCell ref="L26:M26"/>
    <mergeCell ref="K11:L11"/>
    <mergeCell ref="K13:L13"/>
    <mergeCell ref="M11:O11"/>
    <mergeCell ref="M13:O13"/>
    <mergeCell ref="B2:O2"/>
    <mergeCell ref="D4:H4"/>
    <mergeCell ref="I4:J4"/>
    <mergeCell ref="B4:C4"/>
    <mergeCell ref="K4:L4"/>
    <mergeCell ref="N4:O4"/>
    <mergeCell ref="B5:C5"/>
    <mergeCell ref="D5:L5"/>
    <mergeCell ref="I12:O12"/>
    <mergeCell ref="D6:O6"/>
    <mergeCell ref="B6:C6"/>
    <mergeCell ref="E12:F12"/>
    <mergeCell ref="K7:O7"/>
    <mergeCell ref="D7:H7"/>
    <mergeCell ref="I7:J7"/>
    <mergeCell ref="B10:B14"/>
    <mergeCell ref="N5:O5"/>
    <mergeCell ref="E15:G15"/>
    <mergeCell ref="G10:H10"/>
    <mergeCell ref="E16:F16"/>
    <mergeCell ref="E13:F13"/>
    <mergeCell ref="E14:O14"/>
    <mergeCell ref="H15:J15"/>
    <mergeCell ref="N16:O16"/>
    <mergeCell ref="K10:L10"/>
    <mergeCell ref="G11:H11"/>
    <mergeCell ref="G12:H12"/>
    <mergeCell ref="H17:I17"/>
    <mergeCell ref="C18:D18"/>
    <mergeCell ref="C19:D19"/>
    <mergeCell ref="C12:D12"/>
    <mergeCell ref="C20:D20"/>
    <mergeCell ref="E18:F18"/>
    <mergeCell ref="C17:D17"/>
    <mergeCell ref="K15:M15"/>
    <mergeCell ref="H16:I16"/>
    <mergeCell ref="G13:H13"/>
    <mergeCell ref="H18:I18"/>
    <mergeCell ref="C13:D13"/>
    <mergeCell ref="C14:D14"/>
    <mergeCell ref="I13:J13"/>
    <mergeCell ref="B26:C26"/>
    <mergeCell ref="D27:E27"/>
    <mergeCell ref="C22:D22"/>
    <mergeCell ref="E17:F17"/>
    <mergeCell ref="B15:B22"/>
    <mergeCell ref="C15:D15"/>
    <mergeCell ref="C16:D16"/>
    <mergeCell ref="D26:G26"/>
    <mergeCell ref="E19:F19"/>
    <mergeCell ref="D25:G25"/>
    <mergeCell ref="J25:K25"/>
    <mergeCell ref="H25:I25"/>
    <mergeCell ref="B7:C7"/>
    <mergeCell ref="B25:C25"/>
    <mergeCell ref="E20:F20"/>
    <mergeCell ref="E21:F21"/>
    <mergeCell ref="E22:F22"/>
    <mergeCell ref="C10:D10"/>
    <mergeCell ref="C11:D11"/>
    <mergeCell ref="C21:D21"/>
    <mergeCell ref="N15:O15"/>
    <mergeCell ref="H22:I22"/>
    <mergeCell ref="K16:L16"/>
    <mergeCell ref="K17:L17"/>
    <mergeCell ref="K18:L18"/>
    <mergeCell ref="K19:L19"/>
    <mergeCell ref="K20:L20"/>
    <mergeCell ref="H21:I21"/>
    <mergeCell ref="K21:L21"/>
    <mergeCell ref="K22:L22"/>
    <mergeCell ref="N17:O17"/>
    <mergeCell ref="H19:I19"/>
    <mergeCell ref="H20:I20"/>
    <mergeCell ref="L29:O29"/>
    <mergeCell ref="H29:I29"/>
    <mergeCell ref="H31:I31"/>
    <mergeCell ref="N25:O25"/>
    <mergeCell ref="L25:M25"/>
    <mergeCell ref="J26:K26"/>
    <mergeCell ref="H26:I26"/>
    <mergeCell ref="L27:M27"/>
    <mergeCell ref="H27:I27"/>
    <mergeCell ref="J29:K29"/>
    <mergeCell ref="L28:M28"/>
    <mergeCell ref="D32:E32"/>
    <mergeCell ref="H32:O32"/>
    <mergeCell ref="L30:M30"/>
    <mergeCell ref="L31:M31"/>
    <mergeCell ref="D28:E28"/>
    <mergeCell ref="B36:E36"/>
    <mergeCell ref="B35:C35"/>
    <mergeCell ref="J35:K35"/>
    <mergeCell ref="D29:E29"/>
    <mergeCell ref="F29:G29"/>
    <mergeCell ref="B31:C32"/>
    <mergeCell ref="F35:G35"/>
    <mergeCell ref="H42:O42"/>
    <mergeCell ref="B39:E39"/>
    <mergeCell ref="B40:C41"/>
    <mergeCell ref="B42:E42"/>
    <mergeCell ref="D40:E40"/>
    <mergeCell ref="D41:E41"/>
    <mergeCell ref="F40:O40"/>
    <mergeCell ref="F41:O41"/>
    <mergeCell ref="K39:M39"/>
    <mergeCell ref="F39:J39"/>
    <mergeCell ref="B27:C28"/>
    <mergeCell ref="D31:E31"/>
    <mergeCell ref="B29:C30"/>
    <mergeCell ref="D30:E30"/>
    <mergeCell ref="H28:I28"/>
    <mergeCell ref="F28:G28"/>
    <mergeCell ref="H30:I30"/>
  </mergeCells>
  <phoneticPr fontId="2"/>
  <conditionalFormatting sqref="H35 F36 D35 L35 D25:D26 K8:O8 D8">
    <cfRule type="cellIs" dxfId="5" priority="2" stopIfTrue="1" operator="equal">
      <formula>0</formula>
    </cfRule>
  </conditionalFormatting>
  <dataValidations count="5">
    <dataValidation type="list" allowBlank="1" showInputMessage="1" showErrorMessage="1" sqref="E13">
      <formula1>"'---,AE減水剤,高性能AE,収縮低減剤,遅延剤,流動化剤,その他"</formula1>
    </dataValidation>
    <dataValidation type="list" allowBlank="1" showInputMessage="1" showErrorMessage="1" sqref="I13">
      <formula1>"'---,膨張材,その他"</formula1>
    </dataValidation>
    <dataValidation type="list" allowBlank="1" showInputMessage="1" showErrorMessage="1" sqref="E12">
      <formula1>"高炉B種,普通,早強,低熱,中庸熱,その他"</formula1>
    </dataValidation>
    <dataValidation type="list" allowBlank="1" showInputMessage="1" showErrorMessage="1" sqref="E10">
      <formula1>"21,24,27,30,36,40"</formula1>
    </dataValidation>
    <dataValidation type="list" allowBlank="1" showInputMessage="1" showErrorMessage="1" sqref="F28:G28">
      <formula1>"ポンプ（配管なし）,ポンプ（配管あり）,クレーン,その他"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39370078740157483"/>
  <pageSetup paperSize="9" scale="98" orientation="portrait" r:id="rId1"/>
  <headerFooter alignWithMargins="0">
    <oddFooter>&amp;R&amp;9ver2.4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135"/>
  <sheetViews>
    <sheetView showGridLines="0" tabSelected="1" view="pageBreakPreview" zoomScale="85" zoomScaleNormal="100" zoomScaleSheetLayoutView="85" workbookViewId="0">
      <selection activeCell="R69" sqref="R69"/>
    </sheetView>
  </sheetViews>
  <sheetFormatPr defaultRowHeight="18" customHeight="1" x14ac:dyDescent="0.15"/>
  <cols>
    <col min="1" max="1" width="7" style="44" customWidth="1"/>
    <col min="2" max="15" width="6.125" style="44" customWidth="1"/>
    <col min="16" max="16" width="1.375" style="44" customWidth="1"/>
    <col min="17" max="19" width="19.5" style="44" customWidth="1"/>
    <col min="20" max="20" width="10.75" style="132" customWidth="1"/>
    <col min="21" max="21" width="10.75" style="133" customWidth="1"/>
    <col min="22" max="22" width="10.75" style="132" customWidth="1"/>
    <col min="23" max="16384" width="9" style="44"/>
  </cols>
  <sheetData>
    <row r="1" spans="1:23" ht="18" customHeight="1" x14ac:dyDescent="0.15">
      <c r="A1" s="44" t="str">
        <f>シート①!A1</f>
        <v>Ver.2.6(R6.1)</v>
      </c>
      <c r="O1" s="45" t="s">
        <v>46</v>
      </c>
    </row>
    <row r="2" spans="1:23" ht="18" customHeight="1" x14ac:dyDescent="0.15">
      <c r="A2" s="249" t="s">
        <v>115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23" ht="18" customHeight="1" thickBot="1" x14ac:dyDescent="0.2">
      <c r="A3" s="44" t="s">
        <v>55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6"/>
    </row>
    <row r="4" spans="1:23" ht="18" customHeight="1" x14ac:dyDescent="0.15">
      <c r="B4" s="408" t="s">
        <v>50</v>
      </c>
      <c r="C4" s="409"/>
      <c r="D4" s="406" t="str">
        <f>IF(シート①!D5="","",シート①!D5)</f>
        <v/>
      </c>
      <c r="E4" s="406"/>
      <c r="F4" s="406"/>
      <c r="G4" s="406"/>
      <c r="H4" s="406"/>
      <c r="I4" s="407" t="s">
        <v>33</v>
      </c>
      <c r="J4" s="407"/>
      <c r="K4" s="410" t="str">
        <f>IF(シート①!K5="","",シート①!K5)</f>
        <v/>
      </c>
      <c r="L4" s="385"/>
      <c r="M4" s="36" t="s">
        <v>138</v>
      </c>
      <c r="N4" s="385" t="str">
        <f>IF(シート①!N5="","",シート①!N5)</f>
        <v/>
      </c>
      <c r="O4" s="386"/>
    </row>
    <row r="5" spans="1:23" ht="18" customHeight="1" x14ac:dyDescent="0.15">
      <c r="B5" s="261" t="s">
        <v>39</v>
      </c>
      <c r="C5" s="262"/>
      <c r="D5" s="387" t="str">
        <f>IF(シート①!D6="","",シート①!D6)</f>
        <v/>
      </c>
      <c r="E5" s="387"/>
      <c r="F5" s="387"/>
      <c r="G5" s="387"/>
      <c r="H5" s="387"/>
      <c r="I5" s="387"/>
      <c r="J5" s="387"/>
      <c r="K5" s="387"/>
      <c r="L5" s="387"/>
      <c r="M5" s="13" t="s">
        <v>32</v>
      </c>
      <c r="N5" s="373" t="str">
        <f>IF(シート①!N6="","",シート①!N6)</f>
        <v/>
      </c>
      <c r="O5" s="374"/>
    </row>
    <row r="6" spans="1:23" ht="18" customHeight="1" x14ac:dyDescent="0.15">
      <c r="B6" s="261" t="s">
        <v>27</v>
      </c>
      <c r="C6" s="262"/>
      <c r="D6" s="392" t="str">
        <f>IF(シート①!D8="","",シート①!D8)</f>
        <v/>
      </c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4"/>
      <c r="P6" s="1"/>
      <c r="Q6" s="1"/>
      <c r="R6" s="1"/>
    </row>
    <row r="7" spans="1:23" ht="18" customHeight="1" thickBot="1" x14ac:dyDescent="0.2">
      <c r="B7" s="273" t="s">
        <v>51</v>
      </c>
      <c r="C7" s="248"/>
      <c r="D7" s="399" t="str">
        <f>IF(シート①!D9="","",シート①!D9)</f>
        <v/>
      </c>
      <c r="E7" s="399"/>
      <c r="F7" s="399"/>
      <c r="G7" s="399"/>
      <c r="H7" s="399"/>
      <c r="I7" s="248" t="s">
        <v>52</v>
      </c>
      <c r="J7" s="248"/>
      <c r="K7" s="397" t="str">
        <f>IF(シート①!K9="","",シート①!K9)</f>
        <v/>
      </c>
      <c r="L7" s="397"/>
      <c r="M7" s="397"/>
      <c r="N7" s="397"/>
      <c r="O7" s="398"/>
      <c r="P7" s="1"/>
      <c r="Q7" s="1"/>
      <c r="R7" s="1"/>
    </row>
    <row r="8" spans="1:23" ht="18" customHeight="1" thickBot="1" x14ac:dyDescent="0.2">
      <c r="T8" s="493" t="s">
        <v>186</v>
      </c>
      <c r="U8" s="493"/>
      <c r="V8" s="493"/>
      <c r="W8" s="494"/>
    </row>
    <row r="9" spans="1:23" ht="30" customHeight="1" thickBot="1" x14ac:dyDescent="0.2">
      <c r="B9" s="134" t="s">
        <v>34</v>
      </c>
      <c r="C9" s="14"/>
      <c r="D9" s="14"/>
      <c r="E9" s="15" t="s">
        <v>1</v>
      </c>
      <c r="F9" s="16" t="s">
        <v>72</v>
      </c>
      <c r="G9" s="15" t="s">
        <v>116</v>
      </c>
      <c r="H9" s="17"/>
      <c r="I9" s="15" t="s">
        <v>38</v>
      </c>
      <c r="J9" s="18"/>
      <c r="K9" s="421" t="s">
        <v>41</v>
      </c>
      <c r="L9" s="422"/>
      <c r="M9" s="422"/>
      <c r="N9" s="422"/>
      <c r="O9" s="423"/>
      <c r="T9" s="493" t="s">
        <v>187</v>
      </c>
      <c r="U9" s="493" t="s">
        <v>188</v>
      </c>
      <c r="V9" s="493" t="s">
        <v>38</v>
      </c>
      <c r="W9" s="494"/>
    </row>
    <row r="10" spans="1:23" ht="12.75" customHeight="1" x14ac:dyDescent="0.15">
      <c r="A10" s="495" t="s">
        <v>189</v>
      </c>
      <c r="B10" s="445">
        <f>シート②!D25</f>
        <v>0</v>
      </c>
      <c r="C10" s="446"/>
      <c r="D10" s="181"/>
      <c r="E10" s="181"/>
      <c r="F10" s="184"/>
      <c r="G10" s="185"/>
      <c r="H10" s="135" t="s">
        <v>9</v>
      </c>
      <c r="I10" s="185"/>
      <c r="J10" s="136" t="s">
        <v>9</v>
      </c>
      <c r="K10" s="430"/>
      <c r="L10" s="431"/>
      <c r="M10" s="431"/>
      <c r="N10" s="431"/>
      <c r="O10" s="432"/>
      <c r="Q10" s="137"/>
      <c r="R10" s="138"/>
      <c r="T10" s="22">
        <f>G10</f>
        <v>0</v>
      </c>
      <c r="U10" s="23">
        <f>B10-$B$10+F10-$F$10</f>
        <v>0</v>
      </c>
      <c r="V10" s="22">
        <f>IF(I10=0,I13,I10)</f>
        <v>0</v>
      </c>
    </row>
    <row r="11" spans="1:23" ht="12.75" customHeight="1" x14ac:dyDescent="0.15">
      <c r="A11" s="494"/>
      <c r="B11" s="441"/>
      <c r="C11" s="442"/>
      <c r="D11" s="182"/>
      <c r="E11" s="182"/>
      <c r="F11" s="186"/>
      <c r="G11" s="187"/>
      <c r="H11" s="139"/>
      <c r="I11" s="187"/>
      <c r="J11" s="140"/>
      <c r="K11" s="433"/>
      <c r="L11" s="434"/>
      <c r="M11" s="434"/>
      <c r="N11" s="434"/>
      <c r="O11" s="435"/>
      <c r="T11" s="22">
        <f t="shared" ref="T11:T62" si="0">IF(G11=0,T10,G11)</f>
        <v>0</v>
      </c>
      <c r="U11" s="23">
        <f>IF(F11=0,U10,B10-$B$10+F11-$F$10)</f>
        <v>0</v>
      </c>
      <c r="V11" s="22">
        <f t="shared" ref="V11:V59" si="1">IF(I11=0,V10,I11)</f>
        <v>0</v>
      </c>
    </row>
    <row r="12" spans="1:23" ht="12.75" customHeight="1" x14ac:dyDescent="0.15">
      <c r="A12" s="494"/>
      <c r="B12" s="443" t="str">
        <f>IF(B10="","",TEXT(B10,"(aaa)"))</f>
        <v>(土)</v>
      </c>
      <c r="C12" s="444"/>
      <c r="D12" s="183"/>
      <c r="E12" s="183"/>
      <c r="F12" s="188"/>
      <c r="G12" s="189"/>
      <c r="H12" s="141"/>
      <c r="I12" s="189"/>
      <c r="J12" s="142"/>
      <c r="K12" s="436"/>
      <c r="L12" s="437"/>
      <c r="M12" s="437"/>
      <c r="N12" s="437"/>
      <c r="O12" s="438"/>
      <c r="T12" s="22">
        <f t="shared" si="0"/>
        <v>0</v>
      </c>
      <c r="U12" s="23">
        <f>IF(F12=0,U11,B10-$B$10+F12-$F$10)</f>
        <v>0</v>
      </c>
      <c r="V12" s="22">
        <f t="shared" si="1"/>
        <v>0</v>
      </c>
    </row>
    <row r="13" spans="1:23" ht="12.75" customHeight="1" x14ac:dyDescent="0.15">
      <c r="A13" s="494">
        <v>2</v>
      </c>
      <c r="B13" s="439">
        <f>IF(B10="","",B10+1)</f>
        <v>1</v>
      </c>
      <c r="C13" s="440"/>
      <c r="D13" s="34" t="s">
        <v>35</v>
      </c>
      <c r="E13" s="190"/>
      <c r="F13" s="191"/>
      <c r="G13" s="192"/>
      <c r="H13" s="143" t="s">
        <v>145</v>
      </c>
      <c r="I13" s="192"/>
      <c r="J13" s="144" t="s">
        <v>145</v>
      </c>
      <c r="K13" s="417"/>
      <c r="L13" s="418"/>
      <c r="M13" s="418"/>
      <c r="N13" s="418"/>
      <c r="O13" s="419"/>
      <c r="T13" s="22">
        <f t="shared" si="0"/>
        <v>0</v>
      </c>
      <c r="U13" s="23">
        <f>IF(F13=0,U12,B13-$B$10+F13-$F$10)</f>
        <v>0</v>
      </c>
      <c r="V13" s="22">
        <f t="shared" si="1"/>
        <v>0</v>
      </c>
    </row>
    <row r="14" spans="1:23" ht="12.75" customHeight="1" x14ac:dyDescent="0.15">
      <c r="A14" s="494"/>
      <c r="B14" s="441"/>
      <c r="C14" s="442"/>
      <c r="D14" s="32" t="s">
        <v>36</v>
      </c>
      <c r="E14" s="182"/>
      <c r="F14" s="186"/>
      <c r="G14" s="193"/>
      <c r="H14" s="139" t="s">
        <v>146</v>
      </c>
      <c r="I14" s="198"/>
      <c r="J14" s="140" t="s">
        <v>146</v>
      </c>
      <c r="K14" s="411"/>
      <c r="L14" s="412"/>
      <c r="M14" s="412"/>
      <c r="N14" s="412"/>
      <c r="O14" s="413"/>
      <c r="T14" s="22">
        <f t="shared" si="0"/>
        <v>0</v>
      </c>
      <c r="U14" s="23">
        <f>IF(F14=0,U13,B13-$B$10+F14-$F$10)</f>
        <v>0</v>
      </c>
      <c r="V14" s="22">
        <f t="shared" si="1"/>
        <v>0</v>
      </c>
    </row>
    <row r="15" spans="1:23" ht="12.75" customHeight="1" x14ac:dyDescent="0.15">
      <c r="A15" s="494"/>
      <c r="B15" s="443" t="str">
        <f>IF(B13="","",IF(WEEKDAY(B13,2)=1,"(月)",IF(WEEKDAY(B13,2)=2,"(火)",IF(WEEKDAY(B13,2)=3,"(水)",IF(WEEKDAY(B13,2)=4,"(木)",IF(WEEKDAY(B13,2)=5,"(金)",IF(WEEKDAY(B13,2)=6,"(土)","(日)")))))))</f>
        <v>(日)</v>
      </c>
      <c r="C15" s="444"/>
      <c r="D15" s="33" t="s">
        <v>37</v>
      </c>
      <c r="E15" s="183"/>
      <c r="F15" s="188"/>
      <c r="G15" s="189"/>
      <c r="H15" s="141" t="s">
        <v>147</v>
      </c>
      <c r="I15" s="189"/>
      <c r="J15" s="142" t="s">
        <v>147</v>
      </c>
      <c r="K15" s="414"/>
      <c r="L15" s="415"/>
      <c r="M15" s="415"/>
      <c r="N15" s="415"/>
      <c r="O15" s="416"/>
      <c r="T15" s="22">
        <f t="shared" si="0"/>
        <v>0</v>
      </c>
      <c r="U15" s="23">
        <f>IF(F15=0,U14,B13-$B$10+F15-$F$10)</f>
        <v>0</v>
      </c>
      <c r="V15" s="22">
        <f t="shared" si="1"/>
        <v>0</v>
      </c>
    </row>
    <row r="16" spans="1:23" ht="12.75" customHeight="1" x14ac:dyDescent="0.15">
      <c r="A16" s="494">
        <v>3</v>
      </c>
      <c r="B16" s="439">
        <f>IF(B13="","",B13+1)</f>
        <v>2</v>
      </c>
      <c r="C16" s="440"/>
      <c r="D16" s="34" t="s">
        <v>35</v>
      </c>
      <c r="E16" s="190"/>
      <c r="F16" s="191"/>
      <c r="G16" s="192"/>
      <c r="H16" s="143" t="s">
        <v>145</v>
      </c>
      <c r="I16" s="192"/>
      <c r="J16" s="144" t="s">
        <v>145</v>
      </c>
      <c r="K16" s="417"/>
      <c r="L16" s="418"/>
      <c r="M16" s="418"/>
      <c r="N16" s="418"/>
      <c r="O16" s="419"/>
      <c r="T16" s="22">
        <f t="shared" si="0"/>
        <v>0</v>
      </c>
      <c r="U16" s="23">
        <f>IF(F16=0,U15,B16-$B$10+F16-$F$10)</f>
        <v>0</v>
      </c>
      <c r="V16" s="22">
        <f t="shared" si="1"/>
        <v>0</v>
      </c>
    </row>
    <row r="17" spans="1:22" ht="12.75" customHeight="1" x14ac:dyDescent="0.15">
      <c r="A17" s="494"/>
      <c r="B17" s="441"/>
      <c r="C17" s="442"/>
      <c r="D17" s="32" t="s">
        <v>36</v>
      </c>
      <c r="E17" s="182"/>
      <c r="F17" s="186"/>
      <c r="G17" s="193"/>
      <c r="H17" s="139" t="s">
        <v>146</v>
      </c>
      <c r="I17" s="193"/>
      <c r="J17" s="140" t="s">
        <v>146</v>
      </c>
      <c r="K17" s="411"/>
      <c r="L17" s="412"/>
      <c r="M17" s="412"/>
      <c r="N17" s="412"/>
      <c r="O17" s="413"/>
      <c r="T17" s="22">
        <f t="shared" si="0"/>
        <v>0</v>
      </c>
      <c r="U17" s="23">
        <f>IF(F17=0,U16,B16-$B$10+F17-$F$10)</f>
        <v>0</v>
      </c>
      <c r="V17" s="22">
        <f t="shared" si="1"/>
        <v>0</v>
      </c>
    </row>
    <row r="18" spans="1:22" ht="12.75" customHeight="1" x14ac:dyDescent="0.15">
      <c r="A18" s="494"/>
      <c r="B18" s="443" t="str">
        <f>IF(B16="","",IF(WEEKDAY(B16,2)=1,"(月)",IF(WEEKDAY(B16,2)=2,"(火)",IF(WEEKDAY(B16,2)=3,"(水)",IF(WEEKDAY(B16,2)=4,"(木)",IF(WEEKDAY(B16,2)=5,"(金)",IF(WEEKDAY(B16,2)=6,"(土)","(日)")))))))</f>
        <v>(月)</v>
      </c>
      <c r="C18" s="444"/>
      <c r="D18" s="33" t="s">
        <v>37</v>
      </c>
      <c r="E18" s="183"/>
      <c r="F18" s="188"/>
      <c r="G18" s="189"/>
      <c r="H18" s="141" t="s">
        <v>147</v>
      </c>
      <c r="I18" s="189"/>
      <c r="J18" s="142" t="s">
        <v>147</v>
      </c>
      <c r="K18" s="414"/>
      <c r="L18" s="415"/>
      <c r="M18" s="415"/>
      <c r="N18" s="415"/>
      <c r="O18" s="416"/>
      <c r="T18" s="22">
        <f t="shared" si="0"/>
        <v>0</v>
      </c>
      <c r="U18" s="23">
        <f>IF(F18=0,U17,B16-$B$10+F18-$F$10)</f>
        <v>0</v>
      </c>
      <c r="V18" s="22">
        <f t="shared" si="1"/>
        <v>0</v>
      </c>
    </row>
    <row r="19" spans="1:22" ht="12.75" customHeight="1" x14ac:dyDescent="0.15">
      <c r="A19" s="494">
        <v>4</v>
      </c>
      <c r="B19" s="439">
        <f>IF(B16="","",B16+1)</f>
        <v>3</v>
      </c>
      <c r="C19" s="440"/>
      <c r="D19" s="34" t="s">
        <v>35</v>
      </c>
      <c r="E19" s="190"/>
      <c r="F19" s="191"/>
      <c r="G19" s="192"/>
      <c r="H19" s="143" t="s">
        <v>145</v>
      </c>
      <c r="I19" s="192"/>
      <c r="J19" s="144" t="s">
        <v>145</v>
      </c>
      <c r="K19" s="417"/>
      <c r="L19" s="418"/>
      <c r="M19" s="418"/>
      <c r="N19" s="418"/>
      <c r="O19" s="419"/>
      <c r="T19" s="22">
        <f t="shared" si="0"/>
        <v>0</v>
      </c>
      <c r="U19" s="23">
        <f>IF(F19=0,U18,B19-$B$10+F19-$F$10)</f>
        <v>0</v>
      </c>
      <c r="V19" s="22">
        <f t="shared" si="1"/>
        <v>0</v>
      </c>
    </row>
    <row r="20" spans="1:22" ht="12.75" customHeight="1" x14ac:dyDescent="0.15">
      <c r="A20" s="494"/>
      <c r="B20" s="441"/>
      <c r="C20" s="442"/>
      <c r="D20" s="32" t="s">
        <v>36</v>
      </c>
      <c r="E20" s="182"/>
      <c r="F20" s="186"/>
      <c r="G20" s="193"/>
      <c r="H20" s="139" t="s">
        <v>146</v>
      </c>
      <c r="I20" s="193"/>
      <c r="J20" s="140" t="s">
        <v>146</v>
      </c>
      <c r="K20" s="411"/>
      <c r="L20" s="412"/>
      <c r="M20" s="412"/>
      <c r="N20" s="412"/>
      <c r="O20" s="413"/>
      <c r="T20" s="22">
        <f t="shared" si="0"/>
        <v>0</v>
      </c>
      <c r="U20" s="23">
        <f>IF(F20=0,U19,B19-$B$10+F20-$F$10)</f>
        <v>0</v>
      </c>
      <c r="V20" s="22">
        <f t="shared" si="1"/>
        <v>0</v>
      </c>
    </row>
    <row r="21" spans="1:22" ht="12.75" customHeight="1" x14ac:dyDescent="0.15">
      <c r="A21" s="494"/>
      <c r="B21" s="443" t="str">
        <f>IF(B19="","",IF(WEEKDAY(B19,2)=1,"(月)",IF(WEEKDAY(B19,2)=2,"(火)",IF(WEEKDAY(B19,2)=3,"(水)",IF(WEEKDAY(B19,2)=4,"(木)",IF(WEEKDAY(B19,2)=5,"(金)",IF(WEEKDAY(B19,2)=6,"(土)","(日)")))))))</f>
        <v>(火)</v>
      </c>
      <c r="C21" s="444"/>
      <c r="D21" s="33" t="s">
        <v>37</v>
      </c>
      <c r="E21" s="183"/>
      <c r="F21" s="188"/>
      <c r="G21" s="189"/>
      <c r="H21" s="141" t="s">
        <v>147</v>
      </c>
      <c r="I21" s="189"/>
      <c r="J21" s="142" t="s">
        <v>147</v>
      </c>
      <c r="K21" s="414"/>
      <c r="L21" s="415"/>
      <c r="M21" s="415"/>
      <c r="N21" s="415"/>
      <c r="O21" s="416"/>
      <c r="T21" s="22">
        <f t="shared" si="0"/>
        <v>0</v>
      </c>
      <c r="U21" s="23">
        <f>IF(F21=0,U20,B19-$B$10+F21-$F$10)</f>
        <v>0</v>
      </c>
      <c r="V21" s="22">
        <f t="shared" si="1"/>
        <v>0</v>
      </c>
    </row>
    <row r="22" spans="1:22" ht="12.75" customHeight="1" x14ac:dyDescent="0.15">
      <c r="A22" s="494">
        <v>5</v>
      </c>
      <c r="B22" s="439">
        <f>IF(B19="","",B19+1)</f>
        <v>4</v>
      </c>
      <c r="C22" s="440"/>
      <c r="D22" s="31" t="s">
        <v>35</v>
      </c>
      <c r="E22" s="181"/>
      <c r="F22" s="184"/>
      <c r="G22" s="194"/>
      <c r="H22" s="145" t="s">
        <v>145</v>
      </c>
      <c r="I22" s="194"/>
      <c r="J22" s="146" t="s">
        <v>145</v>
      </c>
      <c r="K22" s="417"/>
      <c r="L22" s="418"/>
      <c r="M22" s="418"/>
      <c r="N22" s="418"/>
      <c r="O22" s="419"/>
      <c r="T22" s="22">
        <f t="shared" si="0"/>
        <v>0</v>
      </c>
      <c r="U22" s="23">
        <f>IF(F22=0,U21,B22-$B$10+F22-$F$10)</f>
        <v>0</v>
      </c>
      <c r="V22" s="22">
        <f t="shared" si="1"/>
        <v>0</v>
      </c>
    </row>
    <row r="23" spans="1:22" ht="12.75" customHeight="1" x14ac:dyDescent="0.15">
      <c r="A23" s="494"/>
      <c r="B23" s="441"/>
      <c r="C23" s="442"/>
      <c r="D23" s="32" t="s">
        <v>36</v>
      </c>
      <c r="E23" s="182"/>
      <c r="F23" s="186"/>
      <c r="G23" s="193"/>
      <c r="H23" s="139" t="s">
        <v>146</v>
      </c>
      <c r="I23" s="193"/>
      <c r="J23" s="140" t="s">
        <v>146</v>
      </c>
      <c r="K23" s="411"/>
      <c r="L23" s="412"/>
      <c r="M23" s="412"/>
      <c r="N23" s="412"/>
      <c r="O23" s="413"/>
      <c r="T23" s="22">
        <f t="shared" si="0"/>
        <v>0</v>
      </c>
      <c r="U23" s="23">
        <f>IF(F23=0,U22,B22-$B$10+F23-$F$10)</f>
        <v>0</v>
      </c>
      <c r="V23" s="22">
        <f t="shared" si="1"/>
        <v>0</v>
      </c>
    </row>
    <row r="24" spans="1:22" ht="12.75" customHeight="1" x14ac:dyDescent="0.15">
      <c r="A24" s="494"/>
      <c r="B24" s="443" t="str">
        <f>IF(B22="","",IF(WEEKDAY(B22,2)=1,"(月)",IF(WEEKDAY(B22,2)=2,"(火)",IF(WEEKDAY(B22,2)=3,"(水)",IF(WEEKDAY(B22,2)=4,"(木)",IF(WEEKDAY(B22,2)=5,"(金)",IF(WEEKDAY(B22,2)=6,"(土)","(日)")))))))</f>
        <v>(水)</v>
      </c>
      <c r="C24" s="444"/>
      <c r="D24" s="33" t="s">
        <v>37</v>
      </c>
      <c r="E24" s="183"/>
      <c r="F24" s="188"/>
      <c r="G24" s="189"/>
      <c r="H24" s="141" t="s">
        <v>147</v>
      </c>
      <c r="I24" s="189"/>
      <c r="J24" s="142" t="s">
        <v>147</v>
      </c>
      <c r="K24" s="414"/>
      <c r="L24" s="415"/>
      <c r="M24" s="415"/>
      <c r="N24" s="415"/>
      <c r="O24" s="416"/>
      <c r="T24" s="22">
        <f t="shared" si="0"/>
        <v>0</v>
      </c>
      <c r="U24" s="23">
        <f>IF(F24=0,U23,B22-$B$10+F24-$F$10)</f>
        <v>0</v>
      </c>
      <c r="V24" s="22">
        <f t="shared" si="1"/>
        <v>0</v>
      </c>
    </row>
    <row r="25" spans="1:22" ht="12.75" customHeight="1" x14ac:dyDescent="0.15">
      <c r="A25" s="494">
        <v>6</v>
      </c>
      <c r="B25" s="439">
        <f>IF(B22="","",B22+1)</f>
        <v>5</v>
      </c>
      <c r="C25" s="440"/>
      <c r="D25" s="31" t="s">
        <v>35</v>
      </c>
      <c r="E25" s="181"/>
      <c r="F25" s="184"/>
      <c r="G25" s="194"/>
      <c r="H25" s="145" t="s">
        <v>145</v>
      </c>
      <c r="I25" s="194"/>
      <c r="J25" s="146" t="s">
        <v>145</v>
      </c>
      <c r="K25" s="417"/>
      <c r="L25" s="418"/>
      <c r="M25" s="418"/>
      <c r="N25" s="418"/>
      <c r="O25" s="419"/>
      <c r="T25" s="22">
        <f t="shared" si="0"/>
        <v>0</v>
      </c>
      <c r="U25" s="23">
        <f>IF(F25=0,U24,B25-$B$10+F25-$F$10)</f>
        <v>0</v>
      </c>
      <c r="V25" s="22">
        <f t="shared" si="1"/>
        <v>0</v>
      </c>
    </row>
    <row r="26" spans="1:22" ht="12.75" customHeight="1" x14ac:dyDescent="0.15">
      <c r="A26" s="494"/>
      <c r="B26" s="441"/>
      <c r="C26" s="442"/>
      <c r="D26" s="32" t="s">
        <v>36</v>
      </c>
      <c r="E26" s="182"/>
      <c r="F26" s="186"/>
      <c r="G26" s="193"/>
      <c r="H26" s="139" t="s">
        <v>146</v>
      </c>
      <c r="I26" s="193"/>
      <c r="J26" s="140" t="s">
        <v>146</v>
      </c>
      <c r="K26" s="411"/>
      <c r="L26" s="412"/>
      <c r="M26" s="412"/>
      <c r="N26" s="412"/>
      <c r="O26" s="413"/>
      <c r="T26" s="22">
        <f t="shared" si="0"/>
        <v>0</v>
      </c>
      <c r="U26" s="23">
        <f>IF(F26=0,U25,B25-$B$10+F26-$F$10)</f>
        <v>0</v>
      </c>
      <c r="V26" s="22">
        <f t="shared" si="1"/>
        <v>0</v>
      </c>
    </row>
    <row r="27" spans="1:22" ht="12.75" customHeight="1" x14ac:dyDescent="0.15">
      <c r="A27" s="494"/>
      <c r="B27" s="443" t="str">
        <f>IF(B25="","",IF(WEEKDAY(B25,2)=1,"(月)",IF(WEEKDAY(B25,2)=2,"(火)",IF(WEEKDAY(B25,2)=3,"(水)",IF(WEEKDAY(B25,2)=4,"(木)",IF(WEEKDAY(B25,2)=5,"(金)",IF(WEEKDAY(B25,2)=6,"(土)","(日)")))))))</f>
        <v>(木)</v>
      </c>
      <c r="C27" s="444"/>
      <c r="D27" s="33" t="s">
        <v>37</v>
      </c>
      <c r="E27" s="183"/>
      <c r="F27" s="188"/>
      <c r="G27" s="189"/>
      <c r="H27" s="141" t="s">
        <v>147</v>
      </c>
      <c r="I27" s="189"/>
      <c r="J27" s="142" t="s">
        <v>147</v>
      </c>
      <c r="K27" s="414"/>
      <c r="L27" s="415"/>
      <c r="M27" s="415"/>
      <c r="N27" s="415"/>
      <c r="O27" s="416"/>
      <c r="T27" s="22">
        <f t="shared" si="0"/>
        <v>0</v>
      </c>
      <c r="U27" s="23">
        <f>IF(F27=0,U26,B25-$B$10+F27-$F$10)</f>
        <v>0</v>
      </c>
      <c r="V27" s="22">
        <f t="shared" si="1"/>
        <v>0</v>
      </c>
    </row>
    <row r="28" spans="1:22" ht="12.75" customHeight="1" x14ac:dyDescent="0.15">
      <c r="A28" s="494">
        <v>7</v>
      </c>
      <c r="B28" s="439">
        <f>IF(B25="","",B25+1)</f>
        <v>6</v>
      </c>
      <c r="C28" s="440"/>
      <c r="D28" s="31" t="s">
        <v>35</v>
      </c>
      <c r="E28" s="181"/>
      <c r="F28" s="184"/>
      <c r="G28" s="194"/>
      <c r="H28" s="145" t="s">
        <v>145</v>
      </c>
      <c r="I28" s="194"/>
      <c r="J28" s="146" t="s">
        <v>145</v>
      </c>
      <c r="K28" s="417"/>
      <c r="L28" s="418"/>
      <c r="M28" s="418"/>
      <c r="N28" s="418"/>
      <c r="O28" s="419"/>
      <c r="T28" s="22">
        <f t="shared" si="0"/>
        <v>0</v>
      </c>
      <c r="U28" s="23">
        <f>IF(F28=0,U27,B28-$B$10+F28-$F$10)</f>
        <v>0</v>
      </c>
      <c r="V28" s="22">
        <f t="shared" si="1"/>
        <v>0</v>
      </c>
    </row>
    <row r="29" spans="1:22" ht="12.75" customHeight="1" x14ac:dyDescent="0.15">
      <c r="A29" s="494"/>
      <c r="B29" s="441"/>
      <c r="C29" s="442"/>
      <c r="D29" s="32" t="s">
        <v>36</v>
      </c>
      <c r="E29" s="182"/>
      <c r="F29" s="186"/>
      <c r="G29" s="193"/>
      <c r="H29" s="139" t="s">
        <v>146</v>
      </c>
      <c r="I29" s="193"/>
      <c r="J29" s="140" t="s">
        <v>146</v>
      </c>
      <c r="K29" s="411"/>
      <c r="L29" s="412"/>
      <c r="M29" s="412"/>
      <c r="N29" s="412"/>
      <c r="O29" s="413"/>
      <c r="T29" s="22">
        <f t="shared" si="0"/>
        <v>0</v>
      </c>
      <c r="U29" s="23">
        <f>IF(F29=0,U28,B28-$B$10+F29-$F$10)</f>
        <v>0</v>
      </c>
      <c r="V29" s="22">
        <f t="shared" si="1"/>
        <v>0</v>
      </c>
    </row>
    <row r="30" spans="1:22" ht="12.75" customHeight="1" x14ac:dyDescent="0.15">
      <c r="A30" s="494"/>
      <c r="B30" s="443" t="str">
        <f>IF(B28="","",IF(WEEKDAY(B28,2)=1,"(月)",IF(WEEKDAY(B28,2)=2,"(火)",IF(WEEKDAY(B28,2)=3,"(水)",IF(WEEKDAY(B28,2)=4,"(木)",IF(WEEKDAY(B28,2)=5,"(金)",IF(WEEKDAY(B28,2)=6,"(土)","(日)")))))))</f>
        <v>(金)</v>
      </c>
      <c r="C30" s="444"/>
      <c r="D30" s="33" t="s">
        <v>37</v>
      </c>
      <c r="E30" s="183"/>
      <c r="F30" s="188"/>
      <c r="G30" s="189"/>
      <c r="H30" s="141" t="s">
        <v>147</v>
      </c>
      <c r="I30" s="189"/>
      <c r="J30" s="142" t="s">
        <v>147</v>
      </c>
      <c r="K30" s="414"/>
      <c r="L30" s="415"/>
      <c r="M30" s="415"/>
      <c r="N30" s="415"/>
      <c r="O30" s="416"/>
      <c r="T30" s="22">
        <f t="shared" si="0"/>
        <v>0</v>
      </c>
      <c r="U30" s="23">
        <f>IF(F30=0,U29,B28-$B$10+F30-$F$10)</f>
        <v>0</v>
      </c>
      <c r="V30" s="22">
        <f t="shared" si="1"/>
        <v>0</v>
      </c>
    </row>
    <row r="31" spans="1:22" ht="12.75" customHeight="1" x14ac:dyDescent="0.15">
      <c r="A31" s="494">
        <v>8</v>
      </c>
      <c r="B31" s="439">
        <f>IF(B28="","",B28+1)</f>
        <v>7</v>
      </c>
      <c r="C31" s="440"/>
      <c r="D31" s="31" t="s">
        <v>35</v>
      </c>
      <c r="E31" s="181"/>
      <c r="F31" s="184"/>
      <c r="G31" s="194"/>
      <c r="H31" s="145" t="s">
        <v>145</v>
      </c>
      <c r="I31" s="194"/>
      <c r="J31" s="146" t="s">
        <v>145</v>
      </c>
      <c r="K31" s="417"/>
      <c r="L31" s="418"/>
      <c r="M31" s="418"/>
      <c r="N31" s="418"/>
      <c r="O31" s="419"/>
      <c r="T31" s="22">
        <f t="shared" si="0"/>
        <v>0</v>
      </c>
      <c r="U31" s="23">
        <f>IF(F31=0,U30,B31-$B$10+F31-$F$10)</f>
        <v>0</v>
      </c>
      <c r="V31" s="22">
        <f t="shared" si="1"/>
        <v>0</v>
      </c>
    </row>
    <row r="32" spans="1:22" ht="12.75" customHeight="1" x14ac:dyDescent="0.15">
      <c r="A32" s="494"/>
      <c r="B32" s="441"/>
      <c r="C32" s="442"/>
      <c r="D32" s="32" t="s">
        <v>36</v>
      </c>
      <c r="E32" s="182"/>
      <c r="F32" s="186"/>
      <c r="G32" s="193"/>
      <c r="H32" s="139" t="s">
        <v>146</v>
      </c>
      <c r="I32" s="193"/>
      <c r="J32" s="140" t="s">
        <v>146</v>
      </c>
      <c r="K32" s="411"/>
      <c r="L32" s="412"/>
      <c r="M32" s="412"/>
      <c r="N32" s="412"/>
      <c r="O32" s="413"/>
      <c r="T32" s="22">
        <f t="shared" si="0"/>
        <v>0</v>
      </c>
      <c r="U32" s="23">
        <f>IF(F32=0,U31,B31-$B$10+F32-$F$10)</f>
        <v>0</v>
      </c>
      <c r="V32" s="22">
        <f t="shared" si="1"/>
        <v>0</v>
      </c>
    </row>
    <row r="33" spans="1:22" ht="12.75" customHeight="1" x14ac:dyDescent="0.15">
      <c r="A33" s="494"/>
      <c r="B33" s="443" t="str">
        <f>IF(B31="","",IF(WEEKDAY(B31,2)=1,"(月)",IF(WEEKDAY(B31,2)=2,"(火)",IF(WEEKDAY(B31,2)=3,"(水)",IF(WEEKDAY(B31,2)=4,"(木)",IF(WEEKDAY(B31,2)=5,"(金)",IF(WEEKDAY(B31,2)=6,"(土)","(日)")))))))</f>
        <v>(土)</v>
      </c>
      <c r="C33" s="444"/>
      <c r="D33" s="33" t="s">
        <v>37</v>
      </c>
      <c r="E33" s="183"/>
      <c r="F33" s="188"/>
      <c r="G33" s="189"/>
      <c r="H33" s="141" t="s">
        <v>147</v>
      </c>
      <c r="I33" s="189"/>
      <c r="J33" s="142" t="s">
        <v>147</v>
      </c>
      <c r="K33" s="414"/>
      <c r="L33" s="415"/>
      <c r="M33" s="415"/>
      <c r="N33" s="415"/>
      <c r="O33" s="416"/>
      <c r="T33" s="22">
        <f t="shared" si="0"/>
        <v>0</v>
      </c>
      <c r="U33" s="23">
        <f>IF(F33=0,U32,B31-$B$10+F33-$F$10)</f>
        <v>0</v>
      </c>
      <c r="V33" s="22">
        <f t="shared" si="1"/>
        <v>0</v>
      </c>
    </row>
    <row r="34" spans="1:22" ht="12.75" customHeight="1" x14ac:dyDescent="0.15">
      <c r="A34" s="494">
        <v>9</v>
      </c>
      <c r="B34" s="439">
        <f>IF(B31="","",B31+1)</f>
        <v>8</v>
      </c>
      <c r="C34" s="440"/>
      <c r="D34" s="31" t="s">
        <v>35</v>
      </c>
      <c r="E34" s="181"/>
      <c r="F34" s="184"/>
      <c r="G34" s="194"/>
      <c r="H34" s="145" t="s">
        <v>145</v>
      </c>
      <c r="I34" s="194"/>
      <c r="J34" s="146" t="s">
        <v>145</v>
      </c>
      <c r="K34" s="417"/>
      <c r="L34" s="418"/>
      <c r="M34" s="418"/>
      <c r="N34" s="418"/>
      <c r="O34" s="419"/>
      <c r="T34" s="22">
        <f t="shared" si="0"/>
        <v>0</v>
      </c>
      <c r="U34" s="23">
        <f>IF(F34=0,U33,B34-$B$10+F34-$F$10)</f>
        <v>0</v>
      </c>
      <c r="V34" s="22">
        <f t="shared" si="1"/>
        <v>0</v>
      </c>
    </row>
    <row r="35" spans="1:22" ht="12.75" customHeight="1" x14ac:dyDescent="0.15">
      <c r="A35" s="494"/>
      <c r="B35" s="441"/>
      <c r="C35" s="442"/>
      <c r="D35" s="32" t="s">
        <v>36</v>
      </c>
      <c r="E35" s="182"/>
      <c r="F35" s="186"/>
      <c r="G35" s="193"/>
      <c r="H35" s="139" t="s">
        <v>146</v>
      </c>
      <c r="I35" s="193"/>
      <c r="J35" s="140" t="s">
        <v>146</v>
      </c>
      <c r="K35" s="411"/>
      <c r="L35" s="412"/>
      <c r="M35" s="412"/>
      <c r="N35" s="412"/>
      <c r="O35" s="413"/>
      <c r="T35" s="22">
        <f t="shared" si="0"/>
        <v>0</v>
      </c>
      <c r="U35" s="23">
        <f>IF(F35=0,U34,B34-$B$10+F35-$F$10)</f>
        <v>0</v>
      </c>
      <c r="V35" s="22">
        <f t="shared" si="1"/>
        <v>0</v>
      </c>
    </row>
    <row r="36" spans="1:22" ht="12.75" customHeight="1" x14ac:dyDescent="0.15">
      <c r="A36" s="494"/>
      <c r="B36" s="443" t="str">
        <f>IF(B34="","",IF(WEEKDAY(B34,2)=1,"(月)",IF(WEEKDAY(B34,2)=2,"(火)",IF(WEEKDAY(B34,2)=3,"(水)",IF(WEEKDAY(B34,2)=4,"(木)",IF(WEEKDAY(B34,2)=5,"(金)",IF(WEEKDAY(B34,2)=6,"(土)","(日)")))))))</f>
        <v>(日)</v>
      </c>
      <c r="C36" s="444"/>
      <c r="D36" s="33" t="s">
        <v>37</v>
      </c>
      <c r="E36" s="183"/>
      <c r="F36" s="188"/>
      <c r="G36" s="189"/>
      <c r="H36" s="141" t="s">
        <v>147</v>
      </c>
      <c r="I36" s="189"/>
      <c r="J36" s="142" t="s">
        <v>147</v>
      </c>
      <c r="K36" s="414"/>
      <c r="L36" s="415"/>
      <c r="M36" s="415"/>
      <c r="N36" s="415"/>
      <c r="O36" s="416"/>
      <c r="T36" s="22">
        <f t="shared" si="0"/>
        <v>0</v>
      </c>
      <c r="U36" s="23">
        <f>IF(F36=0,U35,B34-$B$10+F36-$F$10)</f>
        <v>0</v>
      </c>
      <c r="V36" s="22">
        <f t="shared" si="1"/>
        <v>0</v>
      </c>
    </row>
    <row r="37" spans="1:22" ht="12.75" customHeight="1" x14ac:dyDescent="0.15">
      <c r="A37" s="494">
        <v>10</v>
      </c>
      <c r="B37" s="439">
        <f>IF(B34="","",B34+1)</f>
        <v>9</v>
      </c>
      <c r="C37" s="440"/>
      <c r="D37" s="34" t="s">
        <v>35</v>
      </c>
      <c r="E37" s="190"/>
      <c r="F37" s="191"/>
      <c r="G37" s="192"/>
      <c r="H37" s="143" t="s">
        <v>145</v>
      </c>
      <c r="I37" s="192"/>
      <c r="J37" s="144" t="s">
        <v>145</v>
      </c>
      <c r="K37" s="417"/>
      <c r="L37" s="418"/>
      <c r="M37" s="418"/>
      <c r="N37" s="418"/>
      <c r="O37" s="419"/>
      <c r="T37" s="22">
        <f t="shared" si="0"/>
        <v>0</v>
      </c>
      <c r="U37" s="23">
        <f>IF(F37=0,U36,B37-$B$10+F37-$F$10)</f>
        <v>0</v>
      </c>
      <c r="V37" s="22">
        <f t="shared" si="1"/>
        <v>0</v>
      </c>
    </row>
    <row r="38" spans="1:22" ht="12.75" customHeight="1" x14ac:dyDescent="0.15">
      <c r="A38" s="494"/>
      <c r="B38" s="441"/>
      <c r="C38" s="442"/>
      <c r="D38" s="32" t="s">
        <v>36</v>
      </c>
      <c r="E38" s="182"/>
      <c r="F38" s="186"/>
      <c r="G38" s="193"/>
      <c r="H38" s="139" t="s">
        <v>146</v>
      </c>
      <c r="I38" s="193"/>
      <c r="J38" s="140" t="s">
        <v>146</v>
      </c>
      <c r="K38" s="411"/>
      <c r="L38" s="412"/>
      <c r="M38" s="412"/>
      <c r="N38" s="412"/>
      <c r="O38" s="413"/>
      <c r="T38" s="22">
        <f t="shared" si="0"/>
        <v>0</v>
      </c>
      <c r="U38" s="23">
        <f>IF(F38=0,U37,B37-$B$10+F38-$F$10)</f>
        <v>0</v>
      </c>
      <c r="V38" s="22">
        <f t="shared" si="1"/>
        <v>0</v>
      </c>
    </row>
    <row r="39" spans="1:22" ht="12.75" customHeight="1" x14ac:dyDescent="0.15">
      <c r="A39" s="494"/>
      <c r="B39" s="443" t="str">
        <f>IF(B37="","",IF(WEEKDAY(B37,2)=1,"(月)",IF(WEEKDAY(B37,2)=2,"(火)",IF(WEEKDAY(B37,2)=3,"(水)",IF(WEEKDAY(B37,2)=4,"(木)",IF(WEEKDAY(B37,2)=5,"(金)",IF(WEEKDAY(B37,2)=6,"(土)","(日)")))))))</f>
        <v>(月)</v>
      </c>
      <c r="C39" s="444"/>
      <c r="D39" s="33" t="s">
        <v>37</v>
      </c>
      <c r="E39" s="183"/>
      <c r="F39" s="188"/>
      <c r="G39" s="189"/>
      <c r="H39" s="141" t="s">
        <v>147</v>
      </c>
      <c r="I39" s="189"/>
      <c r="J39" s="142" t="s">
        <v>147</v>
      </c>
      <c r="K39" s="414"/>
      <c r="L39" s="415"/>
      <c r="M39" s="415"/>
      <c r="N39" s="415"/>
      <c r="O39" s="416"/>
      <c r="T39" s="22">
        <f t="shared" si="0"/>
        <v>0</v>
      </c>
      <c r="U39" s="23">
        <f>IF(F39=0,U38,B37-$B$10+F39-$F$10)</f>
        <v>0</v>
      </c>
      <c r="V39" s="22">
        <f t="shared" si="1"/>
        <v>0</v>
      </c>
    </row>
    <row r="40" spans="1:22" ht="12.75" customHeight="1" x14ac:dyDescent="0.15">
      <c r="A40" s="494">
        <v>11</v>
      </c>
      <c r="B40" s="441">
        <f>IF(B37="","",B37+1)</f>
        <v>10</v>
      </c>
      <c r="C40" s="442"/>
      <c r="D40" s="31" t="s">
        <v>35</v>
      </c>
      <c r="E40" s="181"/>
      <c r="F40" s="184"/>
      <c r="G40" s="194"/>
      <c r="H40" s="145" t="s">
        <v>145</v>
      </c>
      <c r="I40" s="194"/>
      <c r="J40" s="146" t="s">
        <v>145</v>
      </c>
      <c r="K40" s="417"/>
      <c r="L40" s="418"/>
      <c r="M40" s="418"/>
      <c r="N40" s="418"/>
      <c r="O40" s="419"/>
      <c r="T40" s="22">
        <f t="shared" si="0"/>
        <v>0</v>
      </c>
      <c r="U40" s="23">
        <f>IF(F40=0,U39,B40-$B$10+F40-$F$10)</f>
        <v>0</v>
      </c>
      <c r="V40" s="22">
        <f t="shared" si="1"/>
        <v>0</v>
      </c>
    </row>
    <row r="41" spans="1:22" ht="12.75" customHeight="1" x14ac:dyDescent="0.15">
      <c r="A41" s="494"/>
      <c r="B41" s="441"/>
      <c r="C41" s="442"/>
      <c r="D41" s="32" t="s">
        <v>36</v>
      </c>
      <c r="E41" s="182"/>
      <c r="F41" s="186"/>
      <c r="G41" s="193"/>
      <c r="H41" s="139" t="s">
        <v>146</v>
      </c>
      <c r="I41" s="193"/>
      <c r="J41" s="140" t="s">
        <v>146</v>
      </c>
      <c r="K41" s="411"/>
      <c r="L41" s="412"/>
      <c r="M41" s="412"/>
      <c r="N41" s="412"/>
      <c r="O41" s="413"/>
      <c r="T41" s="22">
        <f t="shared" si="0"/>
        <v>0</v>
      </c>
      <c r="U41" s="23">
        <f>IF(F41=0,U40,B40-$B$10+F41-$F$10)</f>
        <v>0</v>
      </c>
      <c r="V41" s="22">
        <f t="shared" si="1"/>
        <v>0</v>
      </c>
    </row>
    <row r="42" spans="1:22" ht="12.75" customHeight="1" x14ac:dyDescent="0.15">
      <c r="A42" s="494"/>
      <c r="B42" s="443" t="str">
        <f>IF(B40="","",IF(WEEKDAY(B40,2)=1,"(月)",IF(WEEKDAY(B40,2)=2,"(火)",IF(WEEKDAY(B40,2)=3,"(水)",IF(WEEKDAY(B40,2)=4,"(木)",IF(WEEKDAY(B40,2)=5,"(金)",IF(WEEKDAY(B40,2)=6,"(土)","(日)")))))))</f>
        <v>(火)</v>
      </c>
      <c r="C42" s="444"/>
      <c r="D42" s="33" t="s">
        <v>37</v>
      </c>
      <c r="E42" s="183"/>
      <c r="F42" s="188"/>
      <c r="G42" s="189"/>
      <c r="H42" s="141" t="s">
        <v>147</v>
      </c>
      <c r="I42" s="189"/>
      <c r="J42" s="142" t="s">
        <v>147</v>
      </c>
      <c r="K42" s="414"/>
      <c r="L42" s="415"/>
      <c r="M42" s="415"/>
      <c r="N42" s="415"/>
      <c r="O42" s="416"/>
      <c r="T42" s="22">
        <f t="shared" si="0"/>
        <v>0</v>
      </c>
      <c r="U42" s="23">
        <f>IF(F42=0,U41,B40-$B$10+F42-$F$10)</f>
        <v>0</v>
      </c>
      <c r="V42" s="22">
        <f t="shared" si="1"/>
        <v>0</v>
      </c>
    </row>
    <row r="43" spans="1:22" ht="12.75" customHeight="1" x14ac:dyDescent="0.15">
      <c r="A43" s="494">
        <v>12</v>
      </c>
      <c r="B43" s="441">
        <f>IF(B40="","",B40+1)</f>
        <v>11</v>
      </c>
      <c r="C43" s="442"/>
      <c r="D43" s="31" t="s">
        <v>35</v>
      </c>
      <c r="E43" s="181"/>
      <c r="F43" s="184"/>
      <c r="G43" s="194"/>
      <c r="H43" s="145" t="s">
        <v>145</v>
      </c>
      <c r="I43" s="194"/>
      <c r="J43" s="146" t="s">
        <v>145</v>
      </c>
      <c r="K43" s="417"/>
      <c r="L43" s="418"/>
      <c r="M43" s="418"/>
      <c r="N43" s="418"/>
      <c r="O43" s="419"/>
      <c r="T43" s="22">
        <f t="shared" si="0"/>
        <v>0</v>
      </c>
      <c r="U43" s="23">
        <f>IF(F43=0,U42,B43-$B$10+F43-$F$10)</f>
        <v>0</v>
      </c>
      <c r="V43" s="22">
        <f t="shared" si="1"/>
        <v>0</v>
      </c>
    </row>
    <row r="44" spans="1:22" ht="12.75" customHeight="1" x14ac:dyDescent="0.15">
      <c r="A44" s="494"/>
      <c r="B44" s="441"/>
      <c r="C44" s="442"/>
      <c r="D44" s="32" t="s">
        <v>36</v>
      </c>
      <c r="E44" s="182"/>
      <c r="F44" s="186"/>
      <c r="G44" s="193"/>
      <c r="H44" s="139" t="s">
        <v>146</v>
      </c>
      <c r="I44" s="193"/>
      <c r="J44" s="140" t="s">
        <v>146</v>
      </c>
      <c r="K44" s="411"/>
      <c r="L44" s="412"/>
      <c r="M44" s="412"/>
      <c r="N44" s="412"/>
      <c r="O44" s="413"/>
      <c r="T44" s="22">
        <f t="shared" si="0"/>
        <v>0</v>
      </c>
      <c r="U44" s="23">
        <f>IF(F44=0,U43,B43-$B$10+F44-$F$10)</f>
        <v>0</v>
      </c>
      <c r="V44" s="22">
        <f t="shared" si="1"/>
        <v>0</v>
      </c>
    </row>
    <row r="45" spans="1:22" ht="12.75" customHeight="1" x14ac:dyDescent="0.15">
      <c r="A45" s="494"/>
      <c r="B45" s="443" t="str">
        <f>IF(B43="","",IF(WEEKDAY(B43,2)=1,"(月)",IF(WEEKDAY(B43,2)=2,"(火)",IF(WEEKDAY(B43,2)=3,"(水)",IF(WEEKDAY(B43,2)=4,"(木)",IF(WEEKDAY(B43,2)=5,"(金)",IF(WEEKDAY(B43,2)=6,"(土)","(日)")))))))</f>
        <v>(水)</v>
      </c>
      <c r="C45" s="444"/>
      <c r="D45" s="33" t="s">
        <v>37</v>
      </c>
      <c r="E45" s="183"/>
      <c r="F45" s="188"/>
      <c r="G45" s="189"/>
      <c r="H45" s="141" t="s">
        <v>147</v>
      </c>
      <c r="I45" s="189"/>
      <c r="J45" s="142" t="s">
        <v>147</v>
      </c>
      <c r="K45" s="414"/>
      <c r="L45" s="415"/>
      <c r="M45" s="415"/>
      <c r="N45" s="415"/>
      <c r="O45" s="416"/>
      <c r="T45" s="22">
        <f t="shared" si="0"/>
        <v>0</v>
      </c>
      <c r="U45" s="23">
        <f>IF(F45=0,U44,B43-$B$10+F45-$F$10)</f>
        <v>0</v>
      </c>
      <c r="V45" s="22">
        <f t="shared" si="1"/>
        <v>0</v>
      </c>
    </row>
    <row r="46" spans="1:22" ht="12.75" customHeight="1" x14ac:dyDescent="0.15">
      <c r="A46" s="494">
        <v>13</v>
      </c>
      <c r="B46" s="441">
        <f>IF(B43="","",B43+1)</f>
        <v>12</v>
      </c>
      <c r="C46" s="442"/>
      <c r="D46" s="31" t="s">
        <v>35</v>
      </c>
      <c r="E46" s="181"/>
      <c r="F46" s="184"/>
      <c r="G46" s="194"/>
      <c r="H46" s="145" t="s">
        <v>145</v>
      </c>
      <c r="I46" s="194"/>
      <c r="J46" s="146" t="s">
        <v>145</v>
      </c>
      <c r="K46" s="417"/>
      <c r="L46" s="418"/>
      <c r="M46" s="418"/>
      <c r="N46" s="418"/>
      <c r="O46" s="419"/>
      <c r="T46" s="22">
        <f t="shared" si="0"/>
        <v>0</v>
      </c>
      <c r="U46" s="23">
        <f>IF(F46=0,U45,B46-$B$10+F46-$F$10)</f>
        <v>0</v>
      </c>
      <c r="V46" s="22">
        <f t="shared" si="1"/>
        <v>0</v>
      </c>
    </row>
    <row r="47" spans="1:22" ht="12.75" customHeight="1" x14ac:dyDescent="0.15">
      <c r="A47" s="494"/>
      <c r="B47" s="441"/>
      <c r="C47" s="442"/>
      <c r="D47" s="32" t="s">
        <v>36</v>
      </c>
      <c r="E47" s="182"/>
      <c r="F47" s="186"/>
      <c r="G47" s="193"/>
      <c r="H47" s="139" t="s">
        <v>146</v>
      </c>
      <c r="I47" s="193"/>
      <c r="J47" s="140" t="s">
        <v>146</v>
      </c>
      <c r="K47" s="411"/>
      <c r="L47" s="412"/>
      <c r="M47" s="412"/>
      <c r="N47" s="412"/>
      <c r="O47" s="413"/>
      <c r="T47" s="22">
        <f t="shared" si="0"/>
        <v>0</v>
      </c>
      <c r="U47" s="23">
        <f>IF(F47=0,U46,B46-$B$10+F47-$F$10)</f>
        <v>0</v>
      </c>
      <c r="V47" s="22">
        <f t="shared" si="1"/>
        <v>0</v>
      </c>
    </row>
    <row r="48" spans="1:22" ht="12.75" customHeight="1" x14ac:dyDescent="0.15">
      <c r="A48" s="494"/>
      <c r="B48" s="443" t="str">
        <f>IF(B46="","",IF(WEEKDAY(B46,2)=1,"(月)",IF(WEEKDAY(B46,2)=2,"(火)",IF(WEEKDAY(B46,2)=3,"(水)",IF(WEEKDAY(B46,2)=4,"(木)",IF(WEEKDAY(B46,2)=5,"(金)",IF(WEEKDAY(B46,2)=6,"(土)","(日)")))))))</f>
        <v>(木)</v>
      </c>
      <c r="C48" s="444"/>
      <c r="D48" s="33" t="s">
        <v>37</v>
      </c>
      <c r="E48" s="183"/>
      <c r="F48" s="188"/>
      <c r="G48" s="189"/>
      <c r="H48" s="141" t="s">
        <v>147</v>
      </c>
      <c r="I48" s="189"/>
      <c r="J48" s="142" t="s">
        <v>147</v>
      </c>
      <c r="K48" s="414"/>
      <c r="L48" s="415"/>
      <c r="M48" s="415"/>
      <c r="N48" s="415"/>
      <c r="O48" s="416"/>
      <c r="T48" s="22">
        <f t="shared" si="0"/>
        <v>0</v>
      </c>
      <c r="U48" s="23">
        <f>IF(F48=0,U47,B46-$B$10+F48-$F$10)</f>
        <v>0</v>
      </c>
      <c r="V48" s="22">
        <f t="shared" si="1"/>
        <v>0</v>
      </c>
    </row>
    <row r="49" spans="1:22" ht="12.75" customHeight="1" x14ac:dyDescent="0.15">
      <c r="A49" s="494">
        <v>14</v>
      </c>
      <c r="B49" s="441">
        <f>IF(B46="","",B46+1)</f>
        <v>13</v>
      </c>
      <c r="C49" s="442"/>
      <c r="D49" s="31" t="s">
        <v>35</v>
      </c>
      <c r="E49" s="181"/>
      <c r="F49" s="184"/>
      <c r="G49" s="194"/>
      <c r="H49" s="145" t="s">
        <v>145</v>
      </c>
      <c r="I49" s="194"/>
      <c r="J49" s="146" t="s">
        <v>145</v>
      </c>
      <c r="K49" s="417"/>
      <c r="L49" s="418"/>
      <c r="M49" s="418"/>
      <c r="N49" s="418"/>
      <c r="O49" s="419"/>
      <c r="T49" s="22">
        <f t="shared" si="0"/>
        <v>0</v>
      </c>
      <c r="U49" s="23">
        <f>IF(F49=0,U48,B49-$B$10+F49-$F$10)</f>
        <v>0</v>
      </c>
      <c r="V49" s="22">
        <f t="shared" si="1"/>
        <v>0</v>
      </c>
    </row>
    <row r="50" spans="1:22" ht="12.75" customHeight="1" x14ac:dyDescent="0.15">
      <c r="A50" s="494"/>
      <c r="B50" s="441"/>
      <c r="C50" s="442"/>
      <c r="D50" s="32" t="s">
        <v>36</v>
      </c>
      <c r="E50" s="182"/>
      <c r="F50" s="186"/>
      <c r="G50" s="193"/>
      <c r="H50" s="139" t="s">
        <v>146</v>
      </c>
      <c r="I50" s="193"/>
      <c r="J50" s="140" t="s">
        <v>146</v>
      </c>
      <c r="K50" s="411"/>
      <c r="L50" s="412"/>
      <c r="M50" s="412"/>
      <c r="N50" s="412"/>
      <c r="O50" s="413"/>
      <c r="T50" s="22">
        <f t="shared" si="0"/>
        <v>0</v>
      </c>
      <c r="U50" s="23">
        <f>IF(F50=0,U49,B49-$B$10+F50-$F$10)</f>
        <v>0</v>
      </c>
      <c r="V50" s="22">
        <f t="shared" si="1"/>
        <v>0</v>
      </c>
    </row>
    <row r="51" spans="1:22" ht="12.75" customHeight="1" x14ac:dyDescent="0.15">
      <c r="A51" s="494"/>
      <c r="B51" s="443" t="str">
        <f>IF(B49="","",IF(WEEKDAY(B49,2)=1,"(月)",IF(WEEKDAY(B49,2)=2,"(火)",IF(WEEKDAY(B49,2)=3,"(水)",IF(WEEKDAY(B49,2)=4,"(木)",IF(WEEKDAY(B49,2)=5,"(金)",IF(WEEKDAY(B49,2)=6,"(土)","(日)")))))))</f>
        <v>(金)</v>
      </c>
      <c r="C51" s="444"/>
      <c r="D51" s="33" t="s">
        <v>37</v>
      </c>
      <c r="E51" s="183"/>
      <c r="F51" s="188"/>
      <c r="G51" s="189"/>
      <c r="H51" s="141" t="s">
        <v>147</v>
      </c>
      <c r="I51" s="189"/>
      <c r="J51" s="142" t="s">
        <v>147</v>
      </c>
      <c r="K51" s="414"/>
      <c r="L51" s="415"/>
      <c r="M51" s="415"/>
      <c r="N51" s="415"/>
      <c r="O51" s="416"/>
      <c r="T51" s="22">
        <f t="shared" si="0"/>
        <v>0</v>
      </c>
      <c r="U51" s="23">
        <f>IF(F51=0,U50,B49-$B$10+F51-$F$10)</f>
        <v>0</v>
      </c>
      <c r="V51" s="22">
        <f t="shared" si="1"/>
        <v>0</v>
      </c>
    </row>
    <row r="52" spans="1:22" ht="12.75" customHeight="1" x14ac:dyDescent="0.15">
      <c r="A52" s="494">
        <v>15</v>
      </c>
      <c r="B52" s="441">
        <f>IF(B49="","",B49+1)</f>
        <v>14</v>
      </c>
      <c r="C52" s="442"/>
      <c r="D52" s="31" t="s">
        <v>35</v>
      </c>
      <c r="E52" s="181"/>
      <c r="F52" s="184"/>
      <c r="G52" s="194"/>
      <c r="H52" s="145" t="s">
        <v>145</v>
      </c>
      <c r="I52" s="194"/>
      <c r="J52" s="146" t="s">
        <v>145</v>
      </c>
      <c r="K52" s="417"/>
      <c r="L52" s="418"/>
      <c r="M52" s="418"/>
      <c r="N52" s="418"/>
      <c r="O52" s="419"/>
      <c r="T52" s="22">
        <f t="shared" si="0"/>
        <v>0</v>
      </c>
      <c r="U52" s="23">
        <f>IF(F52=0,U51,B52-$B$10+F52-$F$10)</f>
        <v>0</v>
      </c>
      <c r="V52" s="22">
        <f t="shared" si="1"/>
        <v>0</v>
      </c>
    </row>
    <row r="53" spans="1:22" ht="12.75" customHeight="1" x14ac:dyDescent="0.15">
      <c r="A53" s="494"/>
      <c r="B53" s="441"/>
      <c r="C53" s="442"/>
      <c r="D53" s="32" t="s">
        <v>36</v>
      </c>
      <c r="E53" s="182"/>
      <c r="F53" s="186"/>
      <c r="G53" s="193"/>
      <c r="H53" s="139" t="s">
        <v>146</v>
      </c>
      <c r="I53" s="193"/>
      <c r="J53" s="140" t="s">
        <v>146</v>
      </c>
      <c r="K53" s="411"/>
      <c r="L53" s="412"/>
      <c r="M53" s="412"/>
      <c r="N53" s="412"/>
      <c r="O53" s="413"/>
      <c r="T53" s="22">
        <f t="shared" si="0"/>
        <v>0</v>
      </c>
      <c r="U53" s="23">
        <f>IF(F53=0,U52,B52-$B$10+F53-$F$10)</f>
        <v>0</v>
      </c>
      <c r="V53" s="22">
        <f t="shared" si="1"/>
        <v>0</v>
      </c>
    </row>
    <row r="54" spans="1:22" ht="12.75" customHeight="1" x14ac:dyDescent="0.15">
      <c r="A54" s="494"/>
      <c r="B54" s="443"/>
      <c r="C54" s="444"/>
      <c r="D54" s="33" t="s">
        <v>37</v>
      </c>
      <c r="E54" s="183"/>
      <c r="F54" s="188"/>
      <c r="G54" s="189"/>
      <c r="H54" s="141" t="s">
        <v>147</v>
      </c>
      <c r="I54" s="189"/>
      <c r="J54" s="142" t="s">
        <v>147</v>
      </c>
      <c r="K54" s="414"/>
      <c r="L54" s="415"/>
      <c r="M54" s="415"/>
      <c r="N54" s="415"/>
      <c r="O54" s="416"/>
      <c r="T54" s="22">
        <f t="shared" si="0"/>
        <v>0</v>
      </c>
      <c r="U54" s="23">
        <f>IF(F54=0,U53,B52-$B$10+F54-$F$10)</f>
        <v>0</v>
      </c>
      <c r="V54" s="22">
        <f t="shared" si="1"/>
        <v>0</v>
      </c>
    </row>
    <row r="55" spans="1:22" ht="12.75" customHeight="1" x14ac:dyDescent="0.15">
      <c r="A55" s="494">
        <v>16</v>
      </c>
      <c r="B55" s="439">
        <f>IF(B52="","",B52+1)</f>
        <v>15</v>
      </c>
      <c r="C55" s="440"/>
      <c r="D55" s="34" t="s">
        <v>35</v>
      </c>
      <c r="E55" s="181"/>
      <c r="F55" s="184"/>
      <c r="G55" s="194"/>
      <c r="H55" s="145" t="s">
        <v>145</v>
      </c>
      <c r="I55" s="194"/>
      <c r="J55" s="146" t="s">
        <v>145</v>
      </c>
      <c r="K55" s="417"/>
      <c r="L55" s="418"/>
      <c r="M55" s="418"/>
      <c r="N55" s="418"/>
      <c r="O55" s="419"/>
      <c r="T55" s="22">
        <f t="shared" si="0"/>
        <v>0</v>
      </c>
      <c r="U55" s="23">
        <f>IF(F55=0,U54,B55-$B$10+F55-$F$10)</f>
        <v>0</v>
      </c>
      <c r="V55" s="22">
        <f t="shared" si="1"/>
        <v>0</v>
      </c>
    </row>
    <row r="56" spans="1:22" ht="12.75" customHeight="1" x14ac:dyDescent="0.15">
      <c r="A56" s="494"/>
      <c r="B56" s="441"/>
      <c r="C56" s="442"/>
      <c r="D56" s="32" t="s">
        <v>36</v>
      </c>
      <c r="E56" s="182"/>
      <c r="F56" s="186"/>
      <c r="G56" s="193"/>
      <c r="H56" s="139" t="s">
        <v>146</v>
      </c>
      <c r="I56" s="193"/>
      <c r="J56" s="140" t="s">
        <v>146</v>
      </c>
      <c r="K56" s="411"/>
      <c r="L56" s="412"/>
      <c r="M56" s="412"/>
      <c r="N56" s="412"/>
      <c r="O56" s="413"/>
      <c r="T56" s="22">
        <f t="shared" si="0"/>
        <v>0</v>
      </c>
      <c r="U56" s="23">
        <f>IF(F56=0,U55,B55-$B$10+F56-$F$10)</f>
        <v>0</v>
      </c>
      <c r="V56" s="22">
        <f t="shared" si="1"/>
        <v>0</v>
      </c>
    </row>
    <row r="57" spans="1:22" ht="12.75" customHeight="1" x14ac:dyDescent="0.15">
      <c r="A57" s="494"/>
      <c r="B57" s="443" t="str">
        <f>IF(B55="","",IF(WEEKDAY(B55,2)=1,"(月)",IF(WEEKDAY(B55,2)=2,"(火)",IF(WEEKDAY(B55,2)=3,"(水)",IF(WEEKDAY(B55,2)=4,"(木)",IF(WEEKDAY(B55,2)=5,"(金)",IF(WEEKDAY(B55,2)=6,"(土)","(日)")))))))</f>
        <v>(日)</v>
      </c>
      <c r="C57" s="444"/>
      <c r="D57" s="33" t="s">
        <v>37</v>
      </c>
      <c r="E57" s="183"/>
      <c r="F57" s="188"/>
      <c r="G57" s="189"/>
      <c r="H57" s="141" t="s">
        <v>147</v>
      </c>
      <c r="I57" s="189"/>
      <c r="J57" s="142" t="s">
        <v>147</v>
      </c>
      <c r="K57" s="414"/>
      <c r="L57" s="415"/>
      <c r="M57" s="415"/>
      <c r="N57" s="415"/>
      <c r="O57" s="416"/>
      <c r="T57" s="22">
        <f t="shared" si="0"/>
        <v>0</v>
      </c>
      <c r="U57" s="23">
        <f>IF(F57=0,U56,B55-$B$10+F57-$F$10)</f>
        <v>0</v>
      </c>
      <c r="V57" s="22">
        <f t="shared" si="1"/>
        <v>0</v>
      </c>
    </row>
    <row r="58" spans="1:22" ht="12.75" customHeight="1" x14ac:dyDescent="0.15">
      <c r="A58" s="494">
        <v>17</v>
      </c>
      <c r="B58" s="439">
        <f>IF(B55="","",B55+1)</f>
        <v>16</v>
      </c>
      <c r="C58" s="440"/>
      <c r="D58" s="34" t="s">
        <v>35</v>
      </c>
      <c r="E58" s="181"/>
      <c r="F58" s="184"/>
      <c r="G58" s="194"/>
      <c r="H58" s="145" t="s">
        <v>145</v>
      </c>
      <c r="I58" s="194"/>
      <c r="J58" s="146" t="s">
        <v>145</v>
      </c>
      <c r="K58" s="417"/>
      <c r="L58" s="418"/>
      <c r="M58" s="418"/>
      <c r="N58" s="418"/>
      <c r="O58" s="419"/>
      <c r="T58" s="22">
        <f>IF(G58=0,T57,G58)</f>
        <v>0</v>
      </c>
      <c r="U58" s="23">
        <f>IF(F58=0,U57,B58-$B$10+F58-$F$10)</f>
        <v>0</v>
      </c>
      <c r="V58" s="22">
        <f t="shared" si="1"/>
        <v>0</v>
      </c>
    </row>
    <row r="59" spans="1:22" ht="12.75" customHeight="1" x14ac:dyDescent="0.15">
      <c r="A59" s="494"/>
      <c r="B59" s="441"/>
      <c r="C59" s="442"/>
      <c r="D59" s="32" t="s">
        <v>36</v>
      </c>
      <c r="E59" s="182"/>
      <c r="F59" s="186"/>
      <c r="G59" s="193"/>
      <c r="H59" s="139" t="s">
        <v>146</v>
      </c>
      <c r="I59" s="193"/>
      <c r="J59" s="140" t="s">
        <v>146</v>
      </c>
      <c r="K59" s="411"/>
      <c r="L59" s="412"/>
      <c r="M59" s="412"/>
      <c r="N59" s="412"/>
      <c r="O59" s="413"/>
      <c r="T59" s="22">
        <f t="shared" si="0"/>
        <v>0</v>
      </c>
      <c r="U59" s="23">
        <f>IF(F59=0,U58,B58-$B$10+F59-$F$10)</f>
        <v>0</v>
      </c>
      <c r="V59" s="22">
        <f t="shared" si="1"/>
        <v>0</v>
      </c>
    </row>
    <row r="60" spans="1:22" ht="12.75" customHeight="1" x14ac:dyDescent="0.15">
      <c r="A60" s="494"/>
      <c r="B60" s="443" t="str">
        <f>IF(B58="","",IF(WEEKDAY(B58,2)=1,"(月)",IF(WEEKDAY(B58,2)=2,"(火)",IF(WEEKDAY(B58,2)=3,"(水)",IF(WEEKDAY(B58,2)=4,"(木)",IF(WEEKDAY(B58,2)=5,"(金)",IF(WEEKDAY(B58,2)=6,"(土)","(日)")))))))</f>
        <v>(月)</v>
      </c>
      <c r="C60" s="444"/>
      <c r="D60" s="33" t="s">
        <v>37</v>
      </c>
      <c r="E60" s="183"/>
      <c r="F60" s="188"/>
      <c r="G60" s="189"/>
      <c r="H60" s="141" t="s">
        <v>147</v>
      </c>
      <c r="I60" s="189"/>
      <c r="J60" s="142" t="s">
        <v>147</v>
      </c>
      <c r="K60" s="414"/>
      <c r="L60" s="415"/>
      <c r="M60" s="415"/>
      <c r="N60" s="415"/>
      <c r="O60" s="416"/>
      <c r="T60" s="22">
        <f t="shared" si="0"/>
        <v>0</v>
      </c>
      <c r="U60" s="23">
        <f>IF(F60=0,U59,B58-$B$10+F60-$F$10)</f>
        <v>0</v>
      </c>
      <c r="V60" s="22">
        <f>IF(I60=0,V59,I60)</f>
        <v>0</v>
      </c>
    </row>
    <row r="61" spans="1:22" ht="12.75" customHeight="1" x14ac:dyDescent="0.15">
      <c r="A61" s="494">
        <v>18</v>
      </c>
      <c r="B61" s="439">
        <f>IF(B58="","",B58+1)</f>
        <v>17</v>
      </c>
      <c r="C61" s="440"/>
      <c r="D61" s="34" t="s">
        <v>35</v>
      </c>
      <c r="E61" s="190"/>
      <c r="F61" s="191"/>
      <c r="G61" s="192"/>
      <c r="H61" s="143" t="s">
        <v>145</v>
      </c>
      <c r="I61" s="192"/>
      <c r="J61" s="144" t="s">
        <v>145</v>
      </c>
      <c r="K61" s="417"/>
      <c r="L61" s="418"/>
      <c r="M61" s="418"/>
      <c r="N61" s="418"/>
      <c r="O61" s="419"/>
      <c r="T61" s="22">
        <f t="shared" si="0"/>
        <v>0</v>
      </c>
      <c r="U61" s="23">
        <f>IF(F61=0,U60,B61-$B$10+F61-$F$10)</f>
        <v>0</v>
      </c>
      <c r="V61" s="22">
        <f>IF(I61=0,V60,I61)</f>
        <v>0</v>
      </c>
    </row>
    <row r="62" spans="1:22" ht="12.75" customHeight="1" x14ac:dyDescent="0.15">
      <c r="B62" s="441"/>
      <c r="C62" s="442"/>
      <c r="D62" s="32" t="s">
        <v>36</v>
      </c>
      <c r="E62" s="182"/>
      <c r="F62" s="186"/>
      <c r="G62" s="193"/>
      <c r="H62" s="139" t="s">
        <v>146</v>
      </c>
      <c r="I62" s="193"/>
      <c r="J62" s="140" t="s">
        <v>146</v>
      </c>
      <c r="K62" s="411"/>
      <c r="L62" s="412"/>
      <c r="M62" s="412"/>
      <c r="N62" s="412"/>
      <c r="O62" s="413"/>
      <c r="T62" s="22">
        <f t="shared" si="0"/>
        <v>0</v>
      </c>
      <c r="U62" s="23">
        <f>IF(F62=0,U61,B61-$B$10+F62-$F$10)</f>
        <v>0</v>
      </c>
      <c r="V62" s="22">
        <f>IF(I62=0,V61,I62)</f>
        <v>0</v>
      </c>
    </row>
    <row r="63" spans="1:22" ht="12.75" customHeight="1" thickBot="1" x14ac:dyDescent="0.2">
      <c r="B63" s="451" t="str">
        <f>IF(B61="","",IF(WEEKDAY(B61,2)=1,"(月)",IF(WEEKDAY(B61,2)=2,"(火)",IF(WEEKDAY(B61,2)=3,"(水)",IF(WEEKDAY(B61,2)=4,"(木)",IF(WEEKDAY(B61,2)=5,"(金)",IF(WEEKDAY(B61,2)=6,"(土)","(日)")))))))</f>
        <v>(火)</v>
      </c>
      <c r="C63" s="452"/>
      <c r="D63" s="35" t="s">
        <v>37</v>
      </c>
      <c r="E63" s="195"/>
      <c r="F63" s="196"/>
      <c r="G63" s="197"/>
      <c r="H63" s="147" t="s">
        <v>147</v>
      </c>
      <c r="I63" s="197"/>
      <c r="J63" s="148" t="s">
        <v>147</v>
      </c>
      <c r="K63" s="427"/>
      <c r="L63" s="428"/>
      <c r="M63" s="428"/>
      <c r="N63" s="428"/>
      <c r="O63" s="429"/>
      <c r="T63" s="22">
        <f>IF(G63=0,T62,G63)</f>
        <v>0</v>
      </c>
      <c r="U63" s="23">
        <f>IF(F63=0,U62,B61-$B$10+F63-$F$10)</f>
        <v>0</v>
      </c>
      <c r="V63" s="22">
        <f>IF(I63=0,V62,I63)</f>
        <v>0</v>
      </c>
    </row>
    <row r="64" spans="1:22" ht="9.75" customHeight="1" x14ac:dyDescent="0.15">
      <c r="B64" s="43"/>
      <c r="C64" s="43"/>
      <c r="D64" s="43"/>
      <c r="E64" s="229"/>
      <c r="F64" s="230"/>
      <c r="G64" s="231"/>
      <c r="H64" s="7"/>
      <c r="I64" s="231"/>
      <c r="J64" s="7"/>
      <c r="K64" s="224"/>
      <c r="L64" s="224"/>
      <c r="M64" s="224"/>
      <c r="N64" s="224"/>
      <c r="O64" s="224"/>
      <c r="T64" s="22"/>
      <c r="U64" s="23"/>
      <c r="V64" s="22"/>
    </row>
    <row r="65" spans="1:22" ht="18" customHeight="1" x14ac:dyDescent="0.15">
      <c r="A65" s="44" t="str">
        <f>シート①!A1</f>
        <v>Ver.2.6(R6.1)</v>
      </c>
      <c r="O65" s="45" t="s">
        <v>47</v>
      </c>
    </row>
    <row r="66" spans="1:22" ht="18" customHeight="1" x14ac:dyDescent="0.15">
      <c r="A66" s="249" t="s">
        <v>117</v>
      </c>
      <c r="B66" s="249"/>
      <c r="C66" s="249"/>
      <c r="D66" s="249"/>
      <c r="E66" s="249"/>
      <c r="F66" s="249"/>
      <c r="G66" s="249"/>
      <c r="H66" s="249"/>
      <c r="I66" s="249"/>
      <c r="J66" s="249"/>
      <c r="K66" s="249"/>
      <c r="L66" s="249"/>
      <c r="M66" s="249"/>
      <c r="N66" s="249"/>
      <c r="O66" s="249"/>
    </row>
    <row r="67" spans="1:22" ht="18" customHeight="1" thickBot="1" x14ac:dyDescent="0.2">
      <c r="A67" s="44" t="s">
        <v>55</v>
      </c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6"/>
    </row>
    <row r="68" spans="1:22" ht="18" customHeight="1" x14ac:dyDescent="0.15">
      <c r="B68" s="408" t="s">
        <v>50</v>
      </c>
      <c r="C68" s="409"/>
      <c r="D68" s="406" t="str">
        <f>D4</f>
        <v/>
      </c>
      <c r="E68" s="406"/>
      <c r="F68" s="406"/>
      <c r="G68" s="406"/>
      <c r="H68" s="406"/>
      <c r="I68" s="407" t="s">
        <v>33</v>
      </c>
      <c r="J68" s="407"/>
      <c r="K68" s="410" t="str">
        <f>K4</f>
        <v/>
      </c>
      <c r="L68" s="385"/>
      <c r="M68" s="36" t="s">
        <v>138</v>
      </c>
      <c r="N68" s="385" t="str">
        <f>N4</f>
        <v/>
      </c>
      <c r="O68" s="386"/>
    </row>
    <row r="69" spans="1:22" ht="18" customHeight="1" x14ac:dyDescent="0.15">
      <c r="B69" s="261" t="s">
        <v>39</v>
      </c>
      <c r="C69" s="262"/>
      <c r="D69" s="387" t="str">
        <f>D5</f>
        <v/>
      </c>
      <c r="E69" s="387"/>
      <c r="F69" s="387"/>
      <c r="G69" s="387"/>
      <c r="H69" s="387"/>
      <c r="I69" s="387"/>
      <c r="J69" s="387"/>
      <c r="K69" s="387"/>
      <c r="L69" s="387"/>
      <c r="M69" s="13" t="s">
        <v>32</v>
      </c>
      <c r="N69" s="373" t="str">
        <f>N5</f>
        <v/>
      </c>
      <c r="O69" s="374"/>
    </row>
    <row r="70" spans="1:22" ht="18" customHeight="1" thickBot="1" x14ac:dyDescent="0.2">
      <c r="B70" s="273" t="s">
        <v>27</v>
      </c>
      <c r="C70" s="248"/>
      <c r="D70" s="447" t="str">
        <f>D6</f>
        <v/>
      </c>
      <c r="E70" s="448"/>
      <c r="F70" s="448"/>
      <c r="G70" s="448"/>
      <c r="H70" s="448"/>
      <c r="I70" s="448"/>
      <c r="J70" s="448"/>
      <c r="K70" s="448"/>
      <c r="L70" s="448"/>
      <c r="M70" s="448"/>
      <c r="N70" s="448"/>
      <c r="O70" s="449"/>
      <c r="P70" s="1"/>
    </row>
    <row r="71" spans="1:22" ht="18" customHeight="1" thickBot="1" x14ac:dyDescent="0.2">
      <c r="B71" s="453" t="s">
        <v>51</v>
      </c>
      <c r="C71" s="426"/>
      <c r="D71" s="450" t="str">
        <f>D7</f>
        <v/>
      </c>
      <c r="E71" s="450"/>
      <c r="F71" s="450"/>
      <c r="G71" s="450"/>
      <c r="H71" s="450"/>
      <c r="I71" s="426" t="s">
        <v>52</v>
      </c>
      <c r="J71" s="426"/>
      <c r="K71" s="424" t="str">
        <f>K7</f>
        <v/>
      </c>
      <c r="L71" s="424"/>
      <c r="M71" s="424"/>
      <c r="N71" s="424"/>
      <c r="O71" s="425"/>
      <c r="P71" s="1"/>
    </row>
    <row r="72" spans="1:22" ht="18" customHeight="1" thickBot="1" x14ac:dyDescent="0.2"/>
    <row r="73" spans="1:22" ht="30" customHeight="1" thickBot="1" x14ac:dyDescent="0.2">
      <c r="A73" s="52"/>
      <c r="B73" s="149" t="s">
        <v>34</v>
      </c>
      <c r="C73" s="150"/>
      <c r="D73" s="17"/>
      <c r="E73" s="19" t="s">
        <v>1</v>
      </c>
      <c r="F73" s="16" t="s">
        <v>72</v>
      </c>
      <c r="G73" s="15" t="s">
        <v>116</v>
      </c>
      <c r="H73" s="17"/>
      <c r="I73" s="14" t="s">
        <v>38</v>
      </c>
      <c r="J73" s="20"/>
      <c r="K73" s="421" t="s">
        <v>41</v>
      </c>
      <c r="L73" s="422"/>
      <c r="M73" s="422"/>
      <c r="N73" s="422"/>
      <c r="O73" s="423"/>
    </row>
    <row r="74" spans="1:22" ht="12.75" customHeight="1" x14ac:dyDescent="0.15">
      <c r="A74" s="494">
        <v>19</v>
      </c>
      <c r="B74" s="439">
        <f>IF(B61="","",B61+1)</f>
        <v>18</v>
      </c>
      <c r="C74" s="440"/>
      <c r="D74" s="31" t="s">
        <v>35</v>
      </c>
      <c r="E74" s="181"/>
      <c r="F74" s="184"/>
      <c r="G74" s="194"/>
      <c r="H74" s="145" t="s">
        <v>145</v>
      </c>
      <c r="I74" s="194"/>
      <c r="J74" s="146" t="s">
        <v>145</v>
      </c>
      <c r="K74" s="417"/>
      <c r="L74" s="418"/>
      <c r="M74" s="418"/>
      <c r="N74" s="418"/>
      <c r="O74" s="419"/>
      <c r="T74" s="22">
        <f>IF(G74=0,T63,G74)</f>
        <v>0</v>
      </c>
      <c r="U74" s="23">
        <f>IF(F74=0,U63,B74-$B$10+F83-$F$10)</f>
        <v>0</v>
      </c>
      <c r="V74" s="22">
        <f>IF(I74=0,V63,I74)</f>
        <v>0</v>
      </c>
    </row>
    <row r="75" spans="1:22" ht="12.75" customHeight="1" x14ac:dyDescent="0.15">
      <c r="A75" s="494"/>
      <c r="B75" s="441"/>
      <c r="C75" s="442"/>
      <c r="D75" s="32" t="s">
        <v>36</v>
      </c>
      <c r="E75" s="182"/>
      <c r="F75" s="186"/>
      <c r="G75" s="193"/>
      <c r="H75" s="139" t="s">
        <v>146</v>
      </c>
      <c r="I75" s="193"/>
      <c r="J75" s="140" t="s">
        <v>146</v>
      </c>
      <c r="K75" s="411"/>
      <c r="L75" s="412"/>
      <c r="M75" s="412"/>
      <c r="N75" s="412"/>
      <c r="O75" s="413"/>
      <c r="T75" s="22">
        <f>IF(G75=0,T74,G75)</f>
        <v>0</v>
      </c>
      <c r="U75" s="23">
        <f>IF(F75=0,U74,B74-$B$10+F75-$F$10)</f>
        <v>0</v>
      </c>
      <c r="V75" s="22">
        <f>IF(I75=0,V74,I75)</f>
        <v>0</v>
      </c>
    </row>
    <row r="76" spans="1:22" ht="12.75" customHeight="1" x14ac:dyDescent="0.15">
      <c r="A76" s="494"/>
      <c r="B76" s="443" t="str">
        <f>IF(B74="","",IF(WEEKDAY(B74,2)=1,"(月)",IF(WEEKDAY(B74,2)=2,"(火)",IF(WEEKDAY(B74,2)=3,"(水)",IF(WEEKDAY(B74,2)=4,"(木)",IF(WEEKDAY(B74,2)=5,"(金)",IF(WEEKDAY(B74,2)=6,"(土)","(日)")))))))</f>
        <v>(水)</v>
      </c>
      <c r="C76" s="444"/>
      <c r="D76" s="33" t="s">
        <v>37</v>
      </c>
      <c r="E76" s="183"/>
      <c r="F76" s="188"/>
      <c r="G76" s="189"/>
      <c r="H76" s="141" t="s">
        <v>147</v>
      </c>
      <c r="I76" s="189"/>
      <c r="J76" s="142" t="s">
        <v>147</v>
      </c>
      <c r="K76" s="414"/>
      <c r="L76" s="415"/>
      <c r="M76" s="415"/>
      <c r="N76" s="415"/>
      <c r="O76" s="416"/>
      <c r="T76" s="22">
        <f>IF(G76=0,T75,G76)</f>
        <v>0</v>
      </c>
      <c r="U76" s="23">
        <f>IF(F76=0,U75,B74-$B$10+F76-$F$10)</f>
        <v>0</v>
      </c>
      <c r="V76" s="22">
        <f>IF(I76=0,V75,I76)</f>
        <v>0</v>
      </c>
    </row>
    <row r="77" spans="1:22" ht="12.75" customHeight="1" x14ac:dyDescent="0.15">
      <c r="A77" s="494">
        <v>20</v>
      </c>
      <c r="B77" s="439">
        <f>IF(B74="","",B74+1)</f>
        <v>19</v>
      </c>
      <c r="C77" s="440"/>
      <c r="D77" s="31" t="s">
        <v>35</v>
      </c>
      <c r="E77" s="181"/>
      <c r="F77" s="184"/>
      <c r="G77" s="194"/>
      <c r="H77" s="145" t="s">
        <v>145</v>
      </c>
      <c r="I77" s="194"/>
      <c r="J77" s="146" t="s">
        <v>145</v>
      </c>
      <c r="K77" s="417"/>
      <c r="L77" s="418"/>
      <c r="M77" s="418"/>
      <c r="N77" s="418"/>
      <c r="O77" s="419"/>
      <c r="T77" s="22">
        <f>IF(G77=0,T76,G77)</f>
        <v>0</v>
      </c>
      <c r="U77" s="23">
        <f>IF(F77=0,U76,B77-$B$10+F77-$F$10)</f>
        <v>0</v>
      </c>
      <c r="V77" s="22">
        <f>IF(I77=0,V76,I77)</f>
        <v>0</v>
      </c>
    </row>
    <row r="78" spans="1:22" ht="12.75" customHeight="1" x14ac:dyDescent="0.15">
      <c r="A78" s="494"/>
      <c r="B78" s="441"/>
      <c r="C78" s="442"/>
      <c r="D78" s="32" t="s">
        <v>36</v>
      </c>
      <c r="E78" s="182"/>
      <c r="F78" s="186"/>
      <c r="G78" s="193"/>
      <c r="H78" s="139" t="s">
        <v>146</v>
      </c>
      <c r="I78" s="193"/>
      <c r="J78" s="140" t="s">
        <v>146</v>
      </c>
      <c r="K78" s="411"/>
      <c r="L78" s="412"/>
      <c r="M78" s="412"/>
      <c r="N78" s="412"/>
      <c r="O78" s="413"/>
      <c r="T78" s="22">
        <f>IF(G78=0,T77,G78)</f>
        <v>0</v>
      </c>
      <c r="U78" s="23">
        <f>IF(F78=0,U77,B77-$B$10+F78-$F$10)</f>
        <v>0</v>
      </c>
      <c r="V78" s="22">
        <f>IF(I78=0,V77,I78)</f>
        <v>0</v>
      </c>
    </row>
    <row r="79" spans="1:22" ht="12.75" customHeight="1" x14ac:dyDescent="0.15">
      <c r="A79" s="494"/>
      <c r="B79" s="443" t="str">
        <f>IF(B77="","",IF(WEEKDAY(B77,2)=1,"(月)",IF(WEEKDAY(B77,2)=2,"(火)",IF(WEEKDAY(B77,2)=3,"(水)",IF(WEEKDAY(B77,2)=4,"(木)",IF(WEEKDAY(B77,2)=5,"(金)",IF(WEEKDAY(B77,2)=6,"(土)","(日)")))))))</f>
        <v>(木)</v>
      </c>
      <c r="C79" s="444"/>
      <c r="D79" s="33" t="s">
        <v>37</v>
      </c>
      <c r="E79" s="183"/>
      <c r="F79" s="188"/>
      <c r="G79" s="189"/>
      <c r="H79" s="141" t="s">
        <v>147</v>
      </c>
      <c r="I79" s="189"/>
      <c r="J79" s="142" t="s">
        <v>147</v>
      </c>
      <c r="K79" s="414"/>
      <c r="L79" s="415"/>
      <c r="M79" s="415"/>
      <c r="N79" s="415"/>
      <c r="O79" s="416"/>
      <c r="T79" s="22">
        <f>IF(G79=0,T78,G79)</f>
        <v>0</v>
      </c>
      <c r="U79" s="23">
        <f>IF(F79=0,U78,B77-$B$10+F79-$F$10)</f>
        <v>0</v>
      </c>
      <c r="V79" s="22">
        <f>IF(I79=0,V78,I79)</f>
        <v>0</v>
      </c>
    </row>
    <row r="80" spans="1:22" ht="12.75" customHeight="1" x14ac:dyDescent="0.15">
      <c r="A80" s="494">
        <v>21</v>
      </c>
      <c r="B80" s="439">
        <f>IF(B77="","",B77+1)</f>
        <v>20</v>
      </c>
      <c r="C80" s="440"/>
      <c r="D80" s="31" t="s">
        <v>35</v>
      </c>
      <c r="E80" s="181"/>
      <c r="F80" s="184"/>
      <c r="G80" s="194"/>
      <c r="H80" s="145" t="s">
        <v>145</v>
      </c>
      <c r="I80" s="194"/>
      <c r="J80" s="146" t="s">
        <v>145</v>
      </c>
      <c r="K80" s="417"/>
      <c r="L80" s="418"/>
      <c r="M80" s="418"/>
      <c r="N80" s="418"/>
      <c r="O80" s="419"/>
      <c r="R80" s="1"/>
      <c r="T80" s="22">
        <f>IF(G80=0,T79,G80)</f>
        <v>0</v>
      </c>
      <c r="U80" s="23">
        <f>IF(F80=0,U79,B80-$B$10+F80-$F$10)</f>
        <v>0</v>
      </c>
      <c r="V80" s="22">
        <f>IF(I80=0,V79,I80)</f>
        <v>0</v>
      </c>
    </row>
    <row r="81" spans="1:22" ht="12.75" customHeight="1" x14ac:dyDescent="0.15">
      <c r="A81" s="494"/>
      <c r="B81" s="441"/>
      <c r="C81" s="442"/>
      <c r="D81" s="32" t="s">
        <v>36</v>
      </c>
      <c r="E81" s="182"/>
      <c r="F81" s="186"/>
      <c r="G81" s="193"/>
      <c r="H81" s="139" t="s">
        <v>146</v>
      </c>
      <c r="I81" s="193"/>
      <c r="J81" s="140" t="s">
        <v>146</v>
      </c>
      <c r="K81" s="411"/>
      <c r="L81" s="412"/>
      <c r="M81" s="412"/>
      <c r="N81" s="412"/>
      <c r="O81" s="413"/>
      <c r="Q81" s="1"/>
      <c r="R81" s="1"/>
      <c r="T81" s="22">
        <f>IF(G81=0,T80,G81)</f>
        <v>0</v>
      </c>
      <c r="U81" s="23">
        <f>IF(F81=0,U80,B80-$B$10+F81-$F$10)</f>
        <v>0</v>
      </c>
      <c r="V81" s="22">
        <f>IF(I81=0,V80,I81)</f>
        <v>0</v>
      </c>
    </row>
    <row r="82" spans="1:22" ht="12.75" customHeight="1" x14ac:dyDescent="0.15">
      <c r="A82" s="494"/>
      <c r="B82" s="443" t="str">
        <f>IF(B80="","",IF(WEEKDAY(B80,2)=1,"(月)",IF(WEEKDAY(B80,2)=2,"(火)",IF(WEEKDAY(B80,2)=3,"(水)",IF(WEEKDAY(B80,2)=4,"(木)",IF(WEEKDAY(B80,2)=5,"(金)",IF(WEEKDAY(B80,2)=6,"(土)","(日)")))))))</f>
        <v>(金)</v>
      </c>
      <c r="C82" s="444"/>
      <c r="D82" s="33" t="s">
        <v>37</v>
      </c>
      <c r="E82" s="183"/>
      <c r="F82" s="188"/>
      <c r="G82" s="189"/>
      <c r="H82" s="141" t="s">
        <v>147</v>
      </c>
      <c r="I82" s="189"/>
      <c r="J82" s="142" t="s">
        <v>147</v>
      </c>
      <c r="K82" s="414"/>
      <c r="L82" s="415"/>
      <c r="M82" s="415"/>
      <c r="N82" s="415"/>
      <c r="O82" s="416"/>
      <c r="Q82" s="1"/>
      <c r="T82" s="22">
        <f>IF(G82=0,T81,G82)</f>
        <v>0</v>
      </c>
      <c r="U82" s="23">
        <f>IF(F82=0,U81,B80-$B$10+F82-$F$10)</f>
        <v>0</v>
      </c>
      <c r="V82" s="22">
        <f>IF(I82=0,V81,I82)</f>
        <v>0</v>
      </c>
    </row>
    <row r="83" spans="1:22" ht="12.75" customHeight="1" x14ac:dyDescent="0.15">
      <c r="A83" s="494">
        <v>22</v>
      </c>
      <c r="B83" s="439">
        <f>IF(B80="","",B80+1)</f>
        <v>21</v>
      </c>
      <c r="C83" s="440"/>
      <c r="D83" s="31" t="s">
        <v>35</v>
      </c>
      <c r="E83" s="181"/>
      <c r="F83" s="184"/>
      <c r="G83" s="194"/>
      <c r="H83" s="145" t="s">
        <v>145</v>
      </c>
      <c r="I83" s="194"/>
      <c r="J83" s="146" t="s">
        <v>145</v>
      </c>
      <c r="K83" s="417"/>
      <c r="L83" s="418"/>
      <c r="M83" s="418"/>
      <c r="N83" s="418"/>
      <c r="O83" s="419"/>
      <c r="R83" s="151"/>
      <c r="T83" s="22">
        <f>IF(G83=0,T82,G83)</f>
        <v>0</v>
      </c>
      <c r="U83" s="23">
        <f>IF(F83=0,U82,B83-$B$10+F83-$F$10)</f>
        <v>0</v>
      </c>
      <c r="V83" s="22">
        <f>IF(I83=0,V82,I83)</f>
        <v>0</v>
      </c>
    </row>
    <row r="84" spans="1:22" ht="12.75" customHeight="1" x14ac:dyDescent="0.15">
      <c r="A84" s="494"/>
      <c r="B84" s="441"/>
      <c r="C84" s="442"/>
      <c r="D84" s="32" t="s">
        <v>36</v>
      </c>
      <c r="E84" s="182"/>
      <c r="F84" s="186"/>
      <c r="G84" s="193"/>
      <c r="H84" s="139" t="s">
        <v>146</v>
      </c>
      <c r="I84" s="193"/>
      <c r="J84" s="140" t="s">
        <v>146</v>
      </c>
      <c r="K84" s="411"/>
      <c r="L84" s="412"/>
      <c r="M84" s="412"/>
      <c r="N84" s="412"/>
      <c r="O84" s="413"/>
      <c r="Q84" s="52"/>
      <c r="T84" s="22">
        <f>IF(G84=0,T83,G84)</f>
        <v>0</v>
      </c>
      <c r="U84" s="23">
        <f>IF(F84=0,U83,B83-$B$10+F84-$F$10)</f>
        <v>0</v>
      </c>
      <c r="V84" s="22">
        <f>IF(I84=0,V83,I84)</f>
        <v>0</v>
      </c>
    </row>
    <row r="85" spans="1:22" ht="12.75" customHeight="1" x14ac:dyDescent="0.15">
      <c r="A85" s="494"/>
      <c r="B85" s="443" t="str">
        <f>IF(B83="","",IF(WEEKDAY(B83,2)=1,"(月)",IF(WEEKDAY(B83,2)=2,"(火)",IF(WEEKDAY(B83,2)=3,"(水)",IF(WEEKDAY(B83,2)=4,"(木)",IF(WEEKDAY(B83,2)=5,"(金)",IF(WEEKDAY(B83,2)=6,"(土)","(日)")))))))</f>
        <v>(土)</v>
      </c>
      <c r="C85" s="444"/>
      <c r="D85" s="33" t="s">
        <v>37</v>
      </c>
      <c r="E85" s="183"/>
      <c r="F85" s="188"/>
      <c r="G85" s="189"/>
      <c r="H85" s="141" t="s">
        <v>147</v>
      </c>
      <c r="I85" s="189"/>
      <c r="J85" s="142" t="s">
        <v>147</v>
      </c>
      <c r="K85" s="414"/>
      <c r="L85" s="415"/>
      <c r="M85" s="415"/>
      <c r="N85" s="415"/>
      <c r="O85" s="416"/>
      <c r="T85" s="22">
        <f>IF(G85=0,T84,G85)</f>
        <v>0</v>
      </c>
      <c r="U85" s="23">
        <f>IF(F85=0,U84,B83-$B$10+F85-$F$10)</f>
        <v>0</v>
      </c>
      <c r="V85" s="22">
        <f>IF(I85=0,V84,I85)</f>
        <v>0</v>
      </c>
    </row>
    <row r="86" spans="1:22" ht="12.75" customHeight="1" x14ac:dyDescent="0.15">
      <c r="A86" s="494">
        <v>23</v>
      </c>
      <c r="B86" s="439">
        <f>IF(B83="","",B83+1)</f>
        <v>22</v>
      </c>
      <c r="C86" s="440"/>
      <c r="D86" s="31" t="s">
        <v>35</v>
      </c>
      <c r="E86" s="181"/>
      <c r="F86" s="184"/>
      <c r="G86" s="194"/>
      <c r="H86" s="145" t="s">
        <v>145</v>
      </c>
      <c r="I86" s="194"/>
      <c r="J86" s="146" t="s">
        <v>145</v>
      </c>
      <c r="K86" s="417"/>
      <c r="L86" s="418"/>
      <c r="M86" s="418"/>
      <c r="N86" s="418"/>
      <c r="O86" s="419"/>
      <c r="T86" s="22">
        <f>IF(G86=0,T85,G86)</f>
        <v>0</v>
      </c>
      <c r="U86" s="23">
        <f>IF(F86=0,U85,B86-$B$10+F86-$F$10)</f>
        <v>0</v>
      </c>
      <c r="V86" s="22">
        <f>IF(I86=0,V85,I86)</f>
        <v>0</v>
      </c>
    </row>
    <row r="87" spans="1:22" ht="12.75" customHeight="1" x14ac:dyDescent="0.15">
      <c r="A87" s="494"/>
      <c r="B87" s="441"/>
      <c r="C87" s="442"/>
      <c r="D87" s="32" t="s">
        <v>36</v>
      </c>
      <c r="E87" s="182"/>
      <c r="F87" s="186"/>
      <c r="G87" s="193"/>
      <c r="H87" s="139" t="s">
        <v>146</v>
      </c>
      <c r="I87" s="193"/>
      <c r="J87" s="140" t="s">
        <v>146</v>
      </c>
      <c r="K87" s="411"/>
      <c r="L87" s="412"/>
      <c r="M87" s="412"/>
      <c r="N87" s="412"/>
      <c r="O87" s="413"/>
      <c r="T87" s="22">
        <f>IF(G87=0,T86,G87)</f>
        <v>0</v>
      </c>
      <c r="U87" s="23">
        <f>IF(F87=0,U86,B86-$B$10+F87-$F$10)</f>
        <v>0</v>
      </c>
      <c r="V87" s="22">
        <f>IF(I87=0,V86,I87)</f>
        <v>0</v>
      </c>
    </row>
    <row r="88" spans="1:22" ht="12.75" customHeight="1" x14ac:dyDescent="0.15">
      <c r="A88" s="494"/>
      <c r="B88" s="443" t="str">
        <f>IF(B86="","",IF(WEEKDAY(B86,2)=1,"(月)",IF(WEEKDAY(B86,2)=2,"(火)",IF(WEEKDAY(B86,2)=3,"(水)",IF(WEEKDAY(B86,2)=4,"(木)",IF(WEEKDAY(B86,2)=5,"(金)",IF(WEEKDAY(B86,2)=6,"(土)","(日)")))))))</f>
        <v>(日)</v>
      </c>
      <c r="C88" s="444"/>
      <c r="D88" s="33" t="s">
        <v>37</v>
      </c>
      <c r="E88" s="183"/>
      <c r="F88" s="188"/>
      <c r="G88" s="189"/>
      <c r="H88" s="141" t="s">
        <v>147</v>
      </c>
      <c r="I88" s="189"/>
      <c r="J88" s="142" t="s">
        <v>147</v>
      </c>
      <c r="K88" s="414"/>
      <c r="L88" s="415"/>
      <c r="M88" s="415"/>
      <c r="N88" s="415"/>
      <c r="O88" s="416"/>
      <c r="T88" s="22">
        <f>IF(G88=0,T87,G88)</f>
        <v>0</v>
      </c>
      <c r="U88" s="23">
        <f>IF(F88=0,U87,B86-$B$10+F88-$F$10)</f>
        <v>0</v>
      </c>
      <c r="V88" s="22">
        <f>IF(I88=0,V87,I88)</f>
        <v>0</v>
      </c>
    </row>
    <row r="89" spans="1:22" ht="12.75" customHeight="1" x14ac:dyDescent="0.15">
      <c r="A89" s="494">
        <v>24</v>
      </c>
      <c r="B89" s="439">
        <f>IF(B86="","",B86+1)</f>
        <v>23</v>
      </c>
      <c r="C89" s="440"/>
      <c r="D89" s="34" t="s">
        <v>35</v>
      </c>
      <c r="E89" s="181"/>
      <c r="F89" s="191"/>
      <c r="G89" s="192"/>
      <c r="H89" s="143" t="s">
        <v>145</v>
      </c>
      <c r="I89" s="192"/>
      <c r="J89" s="144" t="s">
        <v>145</v>
      </c>
      <c r="K89" s="417"/>
      <c r="L89" s="418"/>
      <c r="M89" s="418"/>
      <c r="N89" s="418"/>
      <c r="O89" s="419"/>
      <c r="T89" s="22">
        <f>IF(G89=0,T88,G89)</f>
        <v>0</v>
      </c>
      <c r="U89" s="23">
        <f>IF(F89=0,U88,B89-$B$10+F89-$F$10)</f>
        <v>0</v>
      </c>
      <c r="V89" s="22">
        <f>IF(I89=0,V88,I89)</f>
        <v>0</v>
      </c>
    </row>
    <row r="90" spans="1:22" ht="12.75" customHeight="1" x14ac:dyDescent="0.15">
      <c r="A90" s="494"/>
      <c r="B90" s="441"/>
      <c r="C90" s="442"/>
      <c r="D90" s="32" t="s">
        <v>36</v>
      </c>
      <c r="E90" s="182"/>
      <c r="F90" s="186"/>
      <c r="G90" s="193"/>
      <c r="H90" s="139" t="s">
        <v>146</v>
      </c>
      <c r="I90" s="193"/>
      <c r="J90" s="140" t="s">
        <v>146</v>
      </c>
      <c r="K90" s="411"/>
      <c r="L90" s="412"/>
      <c r="M90" s="412"/>
      <c r="N90" s="412"/>
      <c r="O90" s="413"/>
      <c r="T90" s="22">
        <f>IF(G90=0,T89,G90)</f>
        <v>0</v>
      </c>
      <c r="U90" s="23">
        <f>IF(F90=0,U89,B89-$B$10+F90-$F$10)</f>
        <v>0</v>
      </c>
      <c r="V90" s="22">
        <f>IF(I90=0,V89,I90)</f>
        <v>0</v>
      </c>
    </row>
    <row r="91" spans="1:22" ht="12.75" customHeight="1" x14ac:dyDescent="0.15">
      <c r="A91" s="494"/>
      <c r="B91" s="443" t="str">
        <f>IF(B89="","",IF(WEEKDAY(B89,2)=1,"(月)",IF(WEEKDAY(B89,2)=2,"(火)",IF(WEEKDAY(B89,2)=3,"(水)",IF(WEEKDAY(B89,2)=4,"(木)",IF(WEEKDAY(B89,2)=5,"(金)",IF(WEEKDAY(B89,2)=6,"(土)","(日)")))))))</f>
        <v>(月)</v>
      </c>
      <c r="C91" s="444"/>
      <c r="D91" s="33" t="s">
        <v>37</v>
      </c>
      <c r="E91" s="183"/>
      <c r="F91" s="188"/>
      <c r="G91" s="189"/>
      <c r="H91" s="141" t="s">
        <v>147</v>
      </c>
      <c r="I91" s="189"/>
      <c r="J91" s="142" t="s">
        <v>147</v>
      </c>
      <c r="K91" s="414"/>
      <c r="L91" s="415"/>
      <c r="M91" s="415"/>
      <c r="N91" s="415"/>
      <c r="O91" s="416"/>
      <c r="T91" s="22">
        <f>IF(G91=0,T90,G91)</f>
        <v>0</v>
      </c>
      <c r="U91" s="23">
        <f>IF(F91=0,U90,B89-$B$10+F91-$F$10)</f>
        <v>0</v>
      </c>
      <c r="V91" s="22">
        <f>IF(I91=0,V90,I91)</f>
        <v>0</v>
      </c>
    </row>
    <row r="92" spans="1:22" ht="12.75" customHeight="1" x14ac:dyDescent="0.15">
      <c r="A92" s="494">
        <v>25</v>
      </c>
      <c r="B92" s="441">
        <f>IF(B89="","",B89+1)</f>
        <v>24</v>
      </c>
      <c r="C92" s="442"/>
      <c r="D92" s="31" t="s">
        <v>35</v>
      </c>
      <c r="E92" s="181"/>
      <c r="F92" s="184"/>
      <c r="G92" s="194"/>
      <c r="H92" s="145" t="s">
        <v>145</v>
      </c>
      <c r="I92" s="194"/>
      <c r="J92" s="146" t="s">
        <v>145</v>
      </c>
      <c r="K92" s="417"/>
      <c r="L92" s="418"/>
      <c r="M92" s="418"/>
      <c r="N92" s="418"/>
      <c r="O92" s="419"/>
      <c r="T92" s="22">
        <f>IF(G92=0,T91,G92)</f>
        <v>0</v>
      </c>
      <c r="U92" s="23">
        <f>IF(F92=0,U91,B92-$B$10+F92-$F$10)</f>
        <v>0</v>
      </c>
      <c r="V92" s="22">
        <f>IF(I92=0,V91,I92)</f>
        <v>0</v>
      </c>
    </row>
    <row r="93" spans="1:22" ht="12.75" customHeight="1" x14ac:dyDescent="0.15">
      <c r="A93" s="494"/>
      <c r="B93" s="441"/>
      <c r="C93" s="442"/>
      <c r="D93" s="32" t="s">
        <v>36</v>
      </c>
      <c r="E93" s="182"/>
      <c r="F93" s="186"/>
      <c r="G93" s="193"/>
      <c r="H93" s="139" t="s">
        <v>146</v>
      </c>
      <c r="I93" s="193"/>
      <c r="J93" s="140" t="s">
        <v>146</v>
      </c>
      <c r="K93" s="411"/>
      <c r="L93" s="412"/>
      <c r="M93" s="412"/>
      <c r="N93" s="412"/>
      <c r="O93" s="413"/>
      <c r="T93" s="22">
        <f>IF(G93=0,T92,G93)</f>
        <v>0</v>
      </c>
      <c r="U93" s="23">
        <f>IF(F93=0,U92,B92-$B$10+F93-$F$10)</f>
        <v>0</v>
      </c>
      <c r="V93" s="22">
        <f>IF(I93=0,V92,I93)</f>
        <v>0</v>
      </c>
    </row>
    <row r="94" spans="1:22" ht="12.75" customHeight="1" x14ac:dyDescent="0.15">
      <c r="A94" s="494"/>
      <c r="B94" s="443" t="str">
        <f>IF(B92="","",IF(WEEKDAY(B92,2)=1,"(月)",IF(WEEKDAY(B92,2)=2,"(火)",IF(WEEKDAY(B92,2)=3,"(水)",IF(WEEKDAY(B92,2)=4,"(木)",IF(WEEKDAY(B92,2)=5,"(金)",IF(WEEKDAY(B92,2)=6,"(土)","(日)")))))))</f>
        <v>(火)</v>
      </c>
      <c r="C94" s="444"/>
      <c r="D94" s="33" t="s">
        <v>37</v>
      </c>
      <c r="E94" s="183"/>
      <c r="F94" s="188"/>
      <c r="G94" s="189"/>
      <c r="H94" s="141" t="s">
        <v>147</v>
      </c>
      <c r="I94" s="189"/>
      <c r="J94" s="142" t="s">
        <v>147</v>
      </c>
      <c r="K94" s="414"/>
      <c r="L94" s="415"/>
      <c r="M94" s="415"/>
      <c r="N94" s="415"/>
      <c r="O94" s="416"/>
      <c r="T94" s="22">
        <f>IF(G94=0,T93,G94)</f>
        <v>0</v>
      </c>
      <c r="U94" s="23">
        <f>IF(F94=0,U93,B92-$B$10+F94-$F$10)</f>
        <v>0</v>
      </c>
      <c r="V94" s="22">
        <f>IF(I94=0,V93,I94)</f>
        <v>0</v>
      </c>
    </row>
    <row r="95" spans="1:22" ht="12.75" customHeight="1" x14ac:dyDescent="0.15">
      <c r="A95" s="494">
        <v>26</v>
      </c>
      <c r="B95" s="441">
        <f>IF(B92="","",B92+1)</f>
        <v>25</v>
      </c>
      <c r="C95" s="442"/>
      <c r="D95" s="31" t="s">
        <v>35</v>
      </c>
      <c r="E95" s="181"/>
      <c r="F95" s="184"/>
      <c r="G95" s="194"/>
      <c r="H95" s="145" t="s">
        <v>145</v>
      </c>
      <c r="I95" s="194"/>
      <c r="J95" s="146" t="s">
        <v>145</v>
      </c>
      <c r="K95" s="417"/>
      <c r="L95" s="418"/>
      <c r="M95" s="418"/>
      <c r="N95" s="418"/>
      <c r="O95" s="419"/>
      <c r="T95" s="22">
        <f>IF(G95=0,T94,G95)</f>
        <v>0</v>
      </c>
      <c r="U95" s="23">
        <f>IF(F95=0,U94,B95-$B$10+F95-$F$10)</f>
        <v>0</v>
      </c>
      <c r="V95" s="22">
        <f>IF(I95=0,V94,I95)</f>
        <v>0</v>
      </c>
    </row>
    <row r="96" spans="1:22" ht="12.75" customHeight="1" x14ac:dyDescent="0.15">
      <c r="A96" s="494"/>
      <c r="B96" s="441"/>
      <c r="C96" s="442"/>
      <c r="D96" s="32" t="s">
        <v>36</v>
      </c>
      <c r="E96" s="182"/>
      <c r="F96" s="186"/>
      <c r="G96" s="193"/>
      <c r="H96" s="139" t="s">
        <v>146</v>
      </c>
      <c r="I96" s="193"/>
      <c r="J96" s="140" t="s">
        <v>146</v>
      </c>
      <c r="K96" s="411"/>
      <c r="L96" s="412"/>
      <c r="M96" s="412"/>
      <c r="N96" s="412"/>
      <c r="O96" s="413"/>
      <c r="T96" s="22">
        <f>IF(G96=0,T95,G96)</f>
        <v>0</v>
      </c>
      <c r="U96" s="23">
        <f>IF(F96=0,U95,B95-$B$10+F96-$F$10)</f>
        <v>0</v>
      </c>
      <c r="V96" s="22">
        <f>IF(I96=0,V95,I96)</f>
        <v>0</v>
      </c>
    </row>
    <row r="97" spans="1:22" ht="12.75" customHeight="1" x14ac:dyDescent="0.15">
      <c r="A97" s="494"/>
      <c r="B97" s="443" t="str">
        <f>IF(B95="","",IF(WEEKDAY(B95,2)=1,"(月)",IF(WEEKDAY(B95,2)=2,"(火)",IF(WEEKDAY(B95,2)=3,"(水)",IF(WEEKDAY(B95,2)=4,"(木)",IF(WEEKDAY(B95,2)=5,"(金)",IF(WEEKDAY(B95,2)=6,"(土)","(日)")))))))</f>
        <v>(水)</v>
      </c>
      <c r="C97" s="444"/>
      <c r="D97" s="33" t="s">
        <v>37</v>
      </c>
      <c r="E97" s="183"/>
      <c r="F97" s="188"/>
      <c r="G97" s="189"/>
      <c r="H97" s="141" t="s">
        <v>147</v>
      </c>
      <c r="I97" s="189"/>
      <c r="J97" s="142" t="s">
        <v>147</v>
      </c>
      <c r="K97" s="414"/>
      <c r="L97" s="415"/>
      <c r="M97" s="415"/>
      <c r="N97" s="415"/>
      <c r="O97" s="416"/>
      <c r="T97" s="22">
        <f>IF(G97=0,T96,G97)</f>
        <v>0</v>
      </c>
      <c r="U97" s="23">
        <f>IF(F97=0,U96,B95-$B$10+F97-$F$10)</f>
        <v>0</v>
      </c>
      <c r="V97" s="22">
        <f>IF(I97=0,V96,I97)</f>
        <v>0</v>
      </c>
    </row>
    <row r="98" spans="1:22" ht="12.75" customHeight="1" x14ac:dyDescent="0.15">
      <c r="A98" s="494">
        <v>27</v>
      </c>
      <c r="B98" s="441">
        <f>IF(B95="","",B95+1)</f>
        <v>26</v>
      </c>
      <c r="C98" s="442"/>
      <c r="D98" s="31" t="s">
        <v>35</v>
      </c>
      <c r="E98" s="181"/>
      <c r="F98" s="184"/>
      <c r="G98" s="194"/>
      <c r="H98" s="145" t="s">
        <v>145</v>
      </c>
      <c r="I98" s="194"/>
      <c r="J98" s="146" t="s">
        <v>145</v>
      </c>
      <c r="K98" s="417"/>
      <c r="L98" s="418"/>
      <c r="M98" s="418"/>
      <c r="N98" s="418"/>
      <c r="O98" s="419"/>
      <c r="T98" s="22">
        <f>IF(G98=0,T97,G98)</f>
        <v>0</v>
      </c>
      <c r="U98" s="23">
        <f>IF(F98=0,U97,B98-$B$10+F98-$F$10)</f>
        <v>0</v>
      </c>
      <c r="V98" s="22">
        <f>IF(I98=0,V97,I98)</f>
        <v>0</v>
      </c>
    </row>
    <row r="99" spans="1:22" ht="12.75" customHeight="1" x14ac:dyDescent="0.15">
      <c r="A99" s="494"/>
      <c r="B99" s="441"/>
      <c r="C99" s="442"/>
      <c r="D99" s="32" t="s">
        <v>36</v>
      </c>
      <c r="E99" s="182"/>
      <c r="F99" s="186"/>
      <c r="G99" s="193"/>
      <c r="H99" s="139" t="s">
        <v>146</v>
      </c>
      <c r="I99" s="193"/>
      <c r="J99" s="140" t="s">
        <v>146</v>
      </c>
      <c r="K99" s="411"/>
      <c r="L99" s="412"/>
      <c r="M99" s="412"/>
      <c r="N99" s="412"/>
      <c r="O99" s="413"/>
      <c r="T99" s="22">
        <f>IF(G99=0,T98,G99)</f>
        <v>0</v>
      </c>
      <c r="U99" s="23">
        <f>IF(F99=0,U98,B98-$B$10+F99-$F$10)</f>
        <v>0</v>
      </c>
      <c r="V99" s="22">
        <f>IF(I99=0,V98,I99)</f>
        <v>0</v>
      </c>
    </row>
    <row r="100" spans="1:22" ht="12.75" customHeight="1" x14ac:dyDescent="0.15">
      <c r="A100" s="494"/>
      <c r="B100" s="443" t="str">
        <f>IF(B98="","",IF(WEEKDAY(B98,2)=1,"(月)",IF(WEEKDAY(B98,2)=2,"(火)",IF(WEEKDAY(B98,2)=3,"(水)",IF(WEEKDAY(B98,2)=4,"(木)",IF(WEEKDAY(B98,2)=5,"(金)",IF(WEEKDAY(B98,2)=6,"(土)","(日)")))))))</f>
        <v>(木)</v>
      </c>
      <c r="C100" s="444"/>
      <c r="D100" s="33" t="s">
        <v>37</v>
      </c>
      <c r="E100" s="183"/>
      <c r="F100" s="188"/>
      <c r="G100" s="189"/>
      <c r="H100" s="141" t="s">
        <v>147</v>
      </c>
      <c r="I100" s="189"/>
      <c r="J100" s="142" t="s">
        <v>147</v>
      </c>
      <c r="K100" s="414"/>
      <c r="L100" s="415"/>
      <c r="M100" s="415"/>
      <c r="N100" s="415"/>
      <c r="O100" s="416"/>
      <c r="T100" s="22">
        <f>IF(G100=0,T99,G100)</f>
        <v>0</v>
      </c>
      <c r="U100" s="23">
        <f>IF(F100=0,U99,B98-$B$10+F100-$F$10)</f>
        <v>0</v>
      </c>
      <c r="V100" s="22">
        <f>IF(I100=0,V99,I100)</f>
        <v>0</v>
      </c>
    </row>
    <row r="101" spans="1:22" ht="12.75" customHeight="1" x14ac:dyDescent="0.15">
      <c r="A101" s="494">
        <v>28</v>
      </c>
      <c r="B101" s="441">
        <f>IF(B98="","",B98+1)</f>
        <v>27</v>
      </c>
      <c r="C101" s="442"/>
      <c r="D101" s="31" t="s">
        <v>35</v>
      </c>
      <c r="E101" s="181"/>
      <c r="F101" s="184"/>
      <c r="G101" s="194"/>
      <c r="H101" s="145" t="s">
        <v>145</v>
      </c>
      <c r="I101" s="194"/>
      <c r="J101" s="146" t="s">
        <v>145</v>
      </c>
      <c r="K101" s="417"/>
      <c r="L101" s="418"/>
      <c r="M101" s="418"/>
      <c r="N101" s="418"/>
      <c r="O101" s="419"/>
      <c r="T101" s="22">
        <f>IF(G101=0,T100,G101)</f>
        <v>0</v>
      </c>
      <c r="U101" s="23">
        <f>IF(F101=0,U100,B101-$B$10+F101-$F$10)</f>
        <v>0</v>
      </c>
      <c r="V101" s="22">
        <f>IF(I101=0,V100,I101)</f>
        <v>0</v>
      </c>
    </row>
    <row r="102" spans="1:22" ht="12.75" customHeight="1" x14ac:dyDescent="0.15">
      <c r="A102" s="494"/>
      <c r="B102" s="441"/>
      <c r="C102" s="442"/>
      <c r="D102" s="32" t="s">
        <v>36</v>
      </c>
      <c r="E102" s="182"/>
      <c r="F102" s="186"/>
      <c r="G102" s="193"/>
      <c r="H102" s="139" t="s">
        <v>146</v>
      </c>
      <c r="I102" s="193"/>
      <c r="J102" s="140" t="s">
        <v>146</v>
      </c>
      <c r="K102" s="420"/>
      <c r="L102" s="412"/>
      <c r="M102" s="412"/>
      <c r="N102" s="412"/>
      <c r="O102" s="413"/>
      <c r="T102" s="22">
        <f>IF(G102=0,T101,G102)</f>
        <v>0</v>
      </c>
      <c r="U102" s="23">
        <f>IF(F102=0,U101,B101-$B$10+F102-$F$10)</f>
        <v>0</v>
      </c>
      <c r="V102" s="22">
        <f>IF(I102=0,V101,I102)</f>
        <v>0</v>
      </c>
    </row>
    <row r="103" spans="1:22" ht="12.75" customHeight="1" thickBot="1" x14ac:dyDescent="0.2">
      <c r="B103" s="451" t="str">
        <f>IF(B101="","",IF(WEEKDAY(B101,2)=1,"(月)",IF(WEEKDAY(B101,2)=2,"(火)",IF(WEEKDAY(B101,2)=3,"(水)",IF(WEEKDAY(B101,2)=4,"(木)",IF(WEEKDAY(B101,2)=5,"(金)",IF(WEEKDAY(B101,2)=6,"(土)","(日)")))))))</f>
        <v>(金)</v>
      </c>
      <c r="C103" s="452"/>
      <c r="D103" s="35" t="s">
        <v>37</v>
      </c>
      <c r="E103" s="195"/>
      <c r="F103" s="196"/>
      <c r="G103" s="197"/>
      <c r="H103" s="147" t="s">
        <v>147</v>
      </c>
      <c r="I103" s="197"/>
      <c r="J103" s="148" t="s">
        <v>147</v>
      </c>
      <c r="K103" s="427"/>
      <c r="L103" s="428"/>
      <c r="M103" s="428"/>
      <c r="N103" s="428"/>
      <c r="O103" s="429"/>
      <c r="T103" s="22">
        <f>IF(G103=0,T102,G103)</f>
        <v>0</v>
      </c>
      <c r="U103" s="23">
        <f>IF(F103=0,U102,B101-$B$10+F103-$F$10)</f>
        <v>0</v>
      </c>
      <c r="V103" s="22">
        <f>IF(I103=0,V102,I103)</f>
        <v>0</v>
      </c>
    </row>
    <row r="104" spans="1:22" ht="18" customHeight="1" x14ac:dyDescent="0.15">
      <c r="B104" s="441"/>
      <c r="C104" s="454"/>
      <c r="D104" s="7"/>
      <c r="E104" s="43"/>
      <c r="F104" s="90"/>
      <c r="G104" s="68"/>
      <c r="H104" s="7"/>
      <c r="I104" s="68"/>
      <c r="J104" s="7"/>
      <c r="K104" s="7"/>
      <c r="L104" s="7"/>
      <c r="M104" s="7"/>
      <c r="N104" s="7"/>
      <c r="O104" s="63"/>
    </row>
    <row r="105" spans="1:22" ht="18" customHeight="1" x14ac:dyDescent="0.15">
      <c r="B105" s="455" t="s">
        <v>53</v>
      </c>
      <c r="C105" s="456"/>
      <c r="D105" s="456"/>
      <c r="E105" s="456"/>
      <c r="F105" s="456"/>
      <c r="G105" s="456"/>
      <c r="H105" s="456"/>
      <c r="I105" s="456"/>
      <c r="J105" s="456"/>
      <c r="K105" s="456"/>
      <c r="L105" s="456"/>
      <c r="M105" s="456"/>
      <c r="N105" s="456"/>
      <c r="O105" s="457"/>
    </row>
    <row r="106" spans="1:22" ht="18" customHeight="1" x14ac:dyDescent="0.15">
      <c r="B106" s="441"/>
      <c r="C106" s="454"/>
      <c r="D106" s="7"/>
      <c r="E106" s="43"/>
      <c r="F106" s="90"/>
      <c r="G106" s="68"/>
      <c r="H106" s="7"/>
      <c r="I106" s="68"/>
      <c r="J106" s="7"/>
      <c r="K106" s="7"/>
      <c r="L106" s="7"/>
      <c r="M106" s="7"/>
      <c r="N106" s="7"/>
      <c r="O106" s="63"/>
    </row>
    <row r="107" spans="1:22" ht="18" customHeight="1" x14ac:dyDescent="0.15">
      <c r="B107" s="441"/>
      <c r="C107" s="454"/>
      <c r="D107" s="7"/>
      <c r="E107" s="43"/>
      <c r="F107" s="90"/>
      <c r="G107" s="68"/>
      <c r="H107" s="7"/>
      <c r="I107" s="68"/>
      <c r="J107" s="7"/>
      <c r="K107" s="7"/>
      <c r="L107" s="7"/>
      <c r="M107" s="7"/>
      <c r="N107" s="7"/>
      <c r="O107" s="63"/>
    </row>
    <row r="108" spans="1:22" ht="18" customHeight="1" x14ac:dyDescent="0.15">
      <c r="B108" s="441"/>
      <c r="C108" s="454"/>
      <c r="D108" s="7"/>
      <c r="E108" s="43"/>
      <c r="F108" s="90"/>
      <c r="G108" s="68"/>
      <c r="H108" s="7"/>
      <c r="I108" s="68"/>
      <c r="J108" s="7"/>
      <c r="K108" s="7"/>
      <c r="L108" s="7"/>
      <c r="M108" s="7"/>
      <c r="N108" s="7"/>
      <c r="O108" s="63"/>
    </row>
    <row r="109" spans="1:22" ht="18" customHeight="1" x14ac:dyDescent="0.15">
      <c r="B109" s="441"/>
      <c r="C109" s="454"/>
      <c r="D109" s="7"/>
      <c r="E109" s="43"/>
      <c r="F109" s="90"/>
      <c r="G109" s="68"/>
      <c r="H109" s="7"/>
      <c r="I109" s="68"/>
      <c r="J109" s="7"/>
      <c r="K109" s="7"/>
      <c r="L109" s="7"/>
      <c r="M109" s="7"/>
      <c r="N109" s="7"/>
      <c r="O109" s="63"/>
    </row>
    <row r="110" spans="1:22" ht="18" customHeight="1" x14ac:dyDescent="0.15">
      <c r="B110" s="441"/>
      <c r="C110" s="454"/>
      <c r="D110" s="7"/>
      <c r="E110" s="43"/>
      <c r="F110" s="90"/>
      <c r="G110" s="68"/>
      <c r="H110" s="7"/>
      <c r="I110" s="68"/>
      <c r="J110" s="7"/>
      <c r="K110" s="7"/>
      <c r="L110" s="7"/>
      <c r="M110" s="7"/>
      <c r="N110" s="7"/>
      <c r="O110" s="63"/>
    </row>
    <row r="111" spans="1:22" ht="18" customHeight="1" x14ac:dyDescent="0.15">
      <c r="B111" s="441"/>
      <c r="C111" s="454"/>
      <c r="D111" s="7"/>
      <c r="E111" s="43"/>
      <c r="F111" s="90"/>
      <c r="G111" s="68"/>
      <c r="H111" s="7"/>
      <c r="I111" s="68"/>
      <c r="J111" s="7"/>
      <c r="K111" s="7"/>
      <c r="L111" s="7"/>
      <c r="M111" s="7"/>
      <c r="N111" s="7"/>
      <c r="O111" s="63"/>
    </row>
    <row r="112" spans="1:22" ht="18" customHeight="1" x14ac:dyDescent="0.15">
      <c r="B112" s="8"/>
      <c r="C112" s="9"/>
      <c r="D112" s="43"/>
      <c r="E112" s="43"/>
      <c r="F112" s="90"/>
      <c r="G112" s="68"/>
      <c r="H112" s="7"/>
      <c r="I112" s="68"/>
      <c r="J112" s="7"/>
      <c r="K112" s="7"/>
      <c r="L112" s="7"/>
      <c r="M112" s="7"/>
      <c r="N112" s="7"/>
      <c r="O112" s="63"/>
      <c r="R112" s="151"/>
    </row>
    <row r="113" spans="2:18" ht="18" customHeight="1" x14ac:dyDescent="0.15">
      <c r="B113" s="10"/>
      <c r="C113" s="7"/>
      <c r="D113" s="43"/>
      <c r="E113" s="43"/>
      <c r="F113" s="90"/>
      <c r="G113" s="68"/>
      <c r="H113" s="7"/>
      <c r="I113" s="68"/>
      <c r="J113" s="7"/>
      <c r="K113" s="7"/>
      <c r="L113" s="7"/>
      <c r="M113" s="7"/>
      <c r="N113" s="7"/>
      <c r="O113" s="63"/>
      <c r="R113" s="151"/>
    </row>
    <row r="114" spans="2:18" ht="18" customHeight="1" x14ac:dyDescent="0.15">
      <c r="B114" s="8"/>
      <c r="C114" s="9"/>
      <c r="D114" s="43"/>
      <c r="E114" s="43"/>
      <c r="F114" s="90"/>
      <c r="G114" s="68"/>
      <c r="H114" s="7"/>
      <c r="I114" s="68"/>
      <c r="J114" s="7"/>
      <c r="K114" s="7"/>
      <c r="L114" s="7"/>
      <c r="M114" s="7"/>
      <c r="N114" s="7"/>
      <c r="O114" s="63"/>
      <c r="R114" s="151"/>
    </row>
    <row r="115" spans="2:18" ht="18" customHeight="1" x14ac:dyDescent="0.15">
      <c r="B115" s="8"/>
      <c r="C115" s="9"/>
      <c r="D115" s="43"/>
      <c r="E115" s="43"/>
      <c r="F115" s="90"/>
      <c r="G115" s="68"/>
      <c r="H115" s="7"/>
      <c r="I115" s="68"/>
      <c r="J115" s="7"/>
      <c r="K115" s="7"/>
      <c r="L115" s="7"/>
      <c r="M115" s="7"/>
      <c r="N115" s="7"/>
      <c r="O115" s="63"/>
      <c r="R115" s="151"/>
    </row>
    <row r="116" spans="2:18" ht="18" customHeight="1" x14ac:dyDescent="0.15">
      <c r="B116" s="10"/>
      <c r="C116" s="7"/>
      <c r="D116" s="43"/>
      <c r="E116" s="43"/>
      <c r="F116" s="90"/>
      <c r="G116" s="68"/>
      <c r="H116" s="7"/>
      <c r="I116" s="68"/>
      <c r="J116" s="7"/>
      <c r="K116" s="7"/>
      <c r="L116" s="7"/>
      <c r="M116" s="7"/>
      <c r="N116" s="7"/>
      <c r="O116" s="63"/>
      <c r="R116" s="151"/>
    </row>
    <row r="117" spans="2:18" ht="18" customHeight="1" x14ac:dyDescent="0.15">
      <c r="B117" s="10"/>
      <c r="C117" s="7"/>
      <c r="D117" s="43"/>
      <c r="E117" s="43"/>
      <c r="F117" s="90"/>
      <c r="G117" s="68"/>
      <c r="H117" s="7"/>
      <c r="I117" s="68"/>
      <c r="J117" s="7"/>
      <c r="K117" s="7"/>
      <c r="L117" s="7"/>
      <c r="M117" s="7"/>
      <c r="N117" s="7"/>
      <c r="O117" s="63"/>
      <c r="R117" s="151"/>
    </row>
    <row r="118" spans="2:18" ht="18" customHeight="1" x14ac:dyDescent="0.15">
      <c r="B118" s="8"/>
      <c r="C118" s="9"/>
      <c r="D118" s="43"/>
      <c r="E118" s="43"/>
      <c r="F118" s="90"/>
      <c r="G118" s="68"/>
      <c r="H118" s="7"/>
      <c r="I118" s="68"/>
      <c r="J118" s="7"/>
      <c r="K118" s="7"/>
      <c r="L118" s="7"/>
      <c r="M118" s="7"/>
      <c r="N118" s="7"/>
      <c r="O118" s="63"/>
      <c r="R118" s="151"/>
    </row>
    <row r="119" spans="2:18" ht="18" customHeight="1" thickBot="1" x14ac:dyDescent="0.2">
      <c r="B119" s="11"/>
      <c r="C119" s="12"/>
      <c r="D119" s="152"/>
      <c r="E119" s="152"/>
      <c r="F119" s="153"/>
      <c r="G119" s="127"/>
      <c r="H119" s="12"/>
      <c r="I119" s="127"/>
      <c r="J119" s="12"/>
      <c r="K119" s="12"/>
      <c r="L119" s="12"/>
      <c r="M119" s="12"/>
      <c r="N119" s="12"/>
      <c r="O119" s="154"/>
      <c r="R119" s="151"/>
    </row>
    <row r="120" spans="2:18" ht="7.5" customHeight="1" x14ac:dyDescent="0.15">
      <c r="R120" s="151"/>
    </row>
    <row r="121" spans="2:18" ht="18" customHeight="1" x14ac:dyDescent="0.15">
      <c r="R121" s="151"/>
    </row>
    <row r="122" spans="2:18" ht="18" customHeight="1" x14ac:dyDescent="0.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R122" s="151"/>
    </row>
    <row r="123" spans="2:18" ht="18" customHeight="1" x14ac:dyDescent="0.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R123" s="151"/>
    </row>
    <row r="124" spans="2:18" ht="18" customHeight="1" x14ac:dyDescent="0.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R124" s="151"/>
    </row>
    <row r="125" spans="2:18" ht="18" customHeight="1" x14ac:dyDescent="0.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R125" s="151"/>
    </row>
    <row r="126" spans="2:18" ht="18" customHeight="1" x14ac:dyDescent="0.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R126" s="151"/>
    </row>
    <row r="127" spans="2:18" ht="18" customHeight="1" x14ac:dyDescent="0.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R127" s="151"/>
    </row>
    <row r="128" spans="2:18" ht="18" customHeight="1" x14ac:dyDescent="0.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R128" s="151"/>
    </row>
    <row r="129" spans="3:18" ht="18" customHeight="1" x14ac:dyDescent="0.15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R129" s="1"/>
    </row>
    <row r="130" spans="3:18" ht="18" customHeight="1" x14ac:dyDescent="0.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8" ht="18" customHeight="1" x14ac:dyDescent="0.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8" ht="18" customHeight="1" x14ac:dyDescent="0.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8" ht="18" customHeight="1" x14ac:dyDescent="0.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8" ht="18" customHeight="1" x14ac:dyDescent="0.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</row>
    <row r="135" spans="3:18" ht="18" customHeight="1" x14ac:dyDescent="0.15"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</row>
  </sheetData>
  <sheetProtection formatCells="0" selectLockedCells="1"/>
  <mergeCells count="178">
    <mergeCell ref="B22:C23"/>
    <mergeCell ref="B36:C36"/>
    <mergeCell ref="B31:C32"/>
    <mergeCell ref="B98:C99"/>
    <mergeCell ref="B51:C51"/>
    <mergeCell ref="B24:C24"/>
    <mergeCell ref="B74:C75"/>
    <mergeCell ref="B86:C87"/>
    <mergeCell ref="B89:C90"/>
    <mergeCell ref="B70:C70"/>
    <mergeCell ref="B97:C97"/>
    <mergeCell ref="B111:C111"/>
    <mergeCell ref="B105:O105"/>
    <mergeCell ref="B106:C106"/>
    <mergeCell ref="B107:C107"/>
    <mergeCell ref="B108:C108"/>
    <mergeCell ref="B109:C109"/>
    <mergeCell ref="B110:C110"/>
    <mergeCell ref="B104:C104"/>
    <mergeCell ref="K103:O103"/>
    <mergeCell ref="B71:C71"/>
    <mergeCell ref="B91:C91"/>
    <mergeCell ref="B60:C60"/>
    <mergeCell ref="B103:C103"/>
    <mergeCell ref="B95:C96"/>
    <mergeCell ref="B85:C85"/>
    <mergeCell ref="B94:C94"/>
    <mergeCell ref="B92:C93"/>
    <mergeCell ref="B100:C100"/>
    <mergeCell ref="B101:C102"/>
    <mergeCell ref="B52:C53"/>
    <mergeCell ref="B37:C38"/>
    <mergeCell ref="B88:C88"/>
    <mergeCell ref="B82:C82"/>
    <mergeCell ref="B83:C84"/>
    <mergeCell ref="B69:C69"/>
    <mergeCell ref="B80:C81"/>
    <mergeCell ref="B79:C79"/>
    <mergeCell ref="B76:C76"/>
    <mergeCell ref="B77:C78"/>
    <mergeCell ref="B18:C18"/>
    <mergeCell ref="B19:C20"/>
    <mergeCell ref="B27:C27"/>
    <mergeCell ref="A2:O2"/>
    <mergeCell ref="A66:O66"/>
    <mergeCell ref="B40:C41"/>
    <mergeCell ref="B42:C42"/>
    <mergeCell ref="B43:C44"/>
    <mergeCell ref="B21:C21"/>
    <mergeCell ref="B25:C26"/>
    <mergeCell ref="D71:H71"/>
    <mergeCell ref="B68:C68"/>
    <mergeCell ref="B48:C48"/>
    <mergeCell ref="B28:C29"/>
    <mergeCell ref="B63:C63"/>
    <mergeCell ref="B39:C39"/>
    <mergeCell ref="B57:C57"/>
    <mergeCell ref="B61:C62"/>
    <mergeCell ref="B30:C30"/>
    <mergeCell ref="B45:C45"/>
    <mergeCell ref="D68:H68"/>
    <mergeCell ref="D70:O70"/>
    <mergeCell ref="K68:L68"/>
    <mergeCell ref="B58:C59"/>
    <mergeCell ref="B33:C33"/>
    <mergeCell ref="B49:C50"/>
    <mergeCell ref="B46:C47"/>
    <mergeCell ref="B54:C54"/>
    <mergeCell ref="B55:C56"/>
    <mergeCell ref="B34:C35"/>
    <mergeCell ref="B16:C17"/>
    <mergeCell ref="B7:C7"/>
    <mergeCell ref="B12:C12"/>
    <mergeCell ref="D5:L5"/>
    <mergeCell ref="I7:J7"/>
    <mergeCell ref="K15:O15"/>
    <mergeCell ref="B13:C14"/>
    <mergeCell ref="B15:C15"/>
    <mergeCell ref="D7:H7"/>
    <mergeCell ref="B10:C11"/>
    <mergeCell ref="K13:O13"/>
    <mergeCell ref="K14:O14"/>
    <mergeCell ref="N4:O4"/>
    <mergeCell ref="K9:O9"/>
    <mergeCell ref="K4:L4"/>
    <mergeCell ref="K7:O7"/>
    <mergeCell ref="K10:O12"/>
    <mergeCell ref="B4:C4"/>
    <mergeCell ref="D4:H4"/>
    <mergeCell ref="I4:J4"/>
    <mergeCell ref="B6:C6"/>
    <mergeCell ref="B5:C5"/>
    <mergeCell ref="D6:O6"/>
    <mergeCell ref="N5:O5"/>
    <mergeCell ref="K49:O49"/>
    <mergeCell ref="K50:O50"/>
    <mergeCell ref="K16:O16"/>
    <mergeCell ref="K17:O17"/>
    <mergeCell ref="K18:O18"/>
    <mergeCell ref="K19:O19"/>
    <mergeCell ref="K20:O20"/>
    <mergeCell ref="K21:O21"/>
    <mergeCell ref="K22:O22"/>
    <mergeCell ref="K23:O23"/>
    <mergeCell ref="K28:O28"/>
    <mergeCell ref="K29:O29"/>
    <mergeCell ref="K30:O30"/>
    <mergeCell ref="K31:O31"/>
    <mergeCell ref="K24:O24"/>
    <mergeCell ref="K25:O25"/>
    <mergeCell ref="K26:O26"/>
    <mergeCell ref="K27:O27"/>
    <mergeCell ref="K36:O36"/>
    <mergeCell ref="K37:O37"/>
    <mergeCell ref="K38:O38"/>
    <mergeCell ref="K39:O39"/>
    <mergeCell ref="K32:O32"/>
    <mergeCell ref="K33:O33"/>
    <mergeCell ref="K34:O34"/>
    <mergeCell ref="K35:O35"/>
    <mergeCell ref="K44:O44"/>
    <mergeCell ref="K45:O45"/>
    <mergeCell ref="K46:O46"/>
    <mergeCell ref="K47:O47"/>
    <mergeCell ref="K40:O40"/>
    <mergeCell ref="K41:O41"/>
    <mergeCell ref="K42:O42"/>
    <mergeCell ref="K43:O43"/>
    <mergeCell ref="K48:O48"/>
    <mergeCell ref="K58:O58"/>
    <mergeCell ref="K59:O59"/>
    <mergeCell ref="K60:O60"/>
    <mergeCell ref="K51:O51"/>
    <mergeCell ref="K52:O52"/>
    <mergeCell ref="K53:O53"/>
    <mergeCell ref="K54:O54"/>
    <mergeCell ref="K55:O55"/>
    <mergeCell ref="K56:O56"/>
    <mergeCell ref="N68:O68"/>
    <mergeCell ref="N69:O69"/>
    <mergeCell ref="K71:O71"/>
    <mergeCell ref="D69:L69"/>
    <mergeCell ref="I71:J71"/>
    <mergeCell ref="K57:O57"/>
    <mergeCell ref="K61:O61"/>
    <mergeCell ref="K62:O62"/>
    <mergeCell ref="K63:O63"/>
    <mergeCell ref="I68:J68"/>
    <mergeCell ref="K75:O75"/>
    <mergeCell ref="K76:O76"/>
    <mergeCell ref="K77:O77"/>
    <mergeCell ref="K78:O78"/>
    <mergeCell ref="K74:O74"/>
    <mergeCell ref="K73:O73"/>
    <mergeCell ref="K83:O83"/>
    <mergeCell ref="K84:O84"/>
    <mergeCell ref="K85:O85"/>
    <mergeCell ref="K86:O86"/>
    <mergeCell ref="K79:O79"/>
    <mergeCell ref="K80:O80"/>
    <mergeCell ref="K81:O81"/>
    <mergeCell ref="K82:O82"/>
    <mergeCell ref="K91:O91"/>
    <mergeCell ref="K92:O92"/>
    <mergeCell ref="K93:O93"/>
    <mergeCell ref="K94:O94"/>
    <mergeCell ref="K87:O87"/>
    <mergeCell ref="K88:O88"/>
    <mergeCell ref="K89:O89"/>
    <mergeCell ref="K90:O90"/>
    <mergeCell ref="K99:O99"/>
    <mergeCell ref="K100:O100"/>
    <mergeCell ref="K101:O101"/>
    <mergeCell ref="K102:O102"/>
    <mergeCell ref="K95:O95"/>
    <mergeCell ref="K96:O96"/>
    <mergeCell ref="K97:O97"/>
    <mergeCell ref="K98:O98"/>
  </mergeCells>
  <phoneticPr fontId="2"/>
  <conditionalFormatting sqref="B113:C113 B116:C117 B119:C119 D106:D111 B105 D104 B76:C76 B79:C79 B82:C82 B85:C85 B88:C88 B91:C91 B94:C94 B97:C97 B100:C100 B103:C103 B60:C60 B63:C64 B54 B51:C51 B18:C18 B21:C21 B24:C24 B27:C27 B30:C30 B33:C33 B36:C36 B39:C39 B42:C42 B45:C45 B48:C48 B15:C15 B12 B57:C57">
    <cfRule type="cellIs" dxfId="4" priority="3" stopIfTrue="1" operator="equal">
      <formula>0</formula>
    </cfRule>
  </conditionalFormatting>
  <dataValidations count="1">
    <dataValidation type="list" allowBlank="1" showInputMessage="1" showErrorMessage="1" sqref="E10:E63 E74:E103">
      <formula1>"晴,雨,くもり,ユキ"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0" orientation="portrait" horizontalDpi="300" verticalDpi="300" r:id="rId1"/>
  <headerFooter alignWithMargins="0">
    <oddFooter>&amp;R&amp;9ver2.4</oddFooter>
  </headerFooter>
  <rowBreaks count="1" manualBreakCount="1">
    <brk id="6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41"/>
  <sheetViews>
    <sheetView showGridLines="0" topLeftCell="A4" zoomScaleNormal="100" zoomScaleSheetLayoutView="85" workbookViewId="0">
      <selection activeCell="J22" sqref="J22"/>
    </sheetView>
  </sheetViews>
  <sheetFormatPr defaultRowHeight="18" customHeight="1" x14ac:dyDescent="0.15"/>
  <cols>
    <col min="1" max="1" width="3.125" style="44" customWidth="1"/>
    <col min="2" max="15" width="6.125" style="44" customWidth="1"/>
    <col min="16" max="17" width="1.625" style="44" customWidth="1"/>
    <col min="18" max="16384" width="9" style="44"/>
  </cols>
  <sheetData>
    <row r="1" spans="1:30" ht="18" customHeight="1" x14ac:dyDescent="0.15">
      <c r="A1" s="44" t="str">
        <f>シート①!A1</f>
        <v>Ver.2.6(R6.1)</v>
      </c>
      <c r="O1" s="45" t="s">
        <v>48</v>
      </c>
    </row>
    <row r="2" spans="1:30" ht="18" customHeight="1" x14ac:dyDescent="0.15">
      <c r="B2" s="249" t="s">
        <v>106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30" ht="18" customHeight="1" thickBot="1" x14ac:dyDescent="0.2">
      <c r="A3" s="44" t="s">
        <v>55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6"/>
    </row>
    <row r="4" spans="1:30" ht="18" customHeight="1" x14ac:dyDescent="0.15">
      <c r="B4" s="408" t="s">
        <v>50</v>
      </c>
      <c r="C4" s="409"/>
      <c r="D4" s="406" t="str">
        <f>IF(シート①!D5="","",シート①!D5)</f>
        <v/>
      </c>
      <c r="E4" s="406"/>
      <c r="F4" s="406"/>
      <c r="G4" s="406"/>
      <c r="H4" s="406"/>
      <c r="I4" s="407" t="s">
        <v>33</v>
      </c>
      <c r="J4" s="407"/>
      <c r="K4" s="410" t="str">
        <f>IF(シート①!K5="","",シート①!K5)</f>
        <v/>
      </c>
      <c r="L4" s="385"/>
      <c r="M4" s="36" t="s">
        <v>138</v>
      </c>
      <c r="N4" s="385" t="str">
        <f>IF(シート①!N5="","",シート①!N5)</f>
        <v/>
      </c>
      <c r="O4" s="386"/>
      <c r="P4" s="21"/>
    </row>
    <row r="5" spans="1:30" ht="18" customHeight="1" x14ac:dyDescent="0.15">
      <c r="B5" s="261" t="s">
        <v>39</v>
      </c>
      <c r="C5" s="262"/>
      <c r="D5" s="387" t="str">
        <f>IF(シート①!D6="","",シート①!D6)</f>
        <v/>
      </c>
      <c r="E5" s="387"/>
      <c r="F5" s="387"/>
      <c r="G5" s="387"/>
      <c r="H5" s="387"/>
      <c r="I5" s="387"/>
      <c r="J5" s="387"/>
      <c r="K5" s="387"/>
      <c r="L5" s="387"/>
      <c r="M5" s="13" t="s">
        <v>32</v>
      </c>
      <c r="N5" s="373" t="str">
        <f>IF(シート①!N6="","",シート①!N6)</f>
        <v/>
      </c>
      <c r="O5" s="374"/>
      <c r="P5" s="2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61" t="s">
        <v>27</v>
      </c>
      <c r="C6" s="262"/>
      <c r="D6" s="392" t="str">
        <f>IF(シート①!D8="","",シート①!D8)</f>
        <v/>
      </c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4"/>
      <c r="P6" s="2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73" t="s">
        <v>51</v>
      </c>
      <c r="C7" s="248"/>
      <c r="D7" s="399" t="str">
        <f>IF(シート①!D9="","",シート①!D9)</f>
        <v/>
      </c>
      <c r="E7" s="399"/>
      <c r="F7" s="399"/>
      <c r="G7" s="399"/>
      <c r="H7" s="399"/>
      <c r="I7" s="248" t="s">
        <v>52</v>
      </c>
      <c r="J7" s="248"/>
      <c r="K7" s="397" t="str">
        <f>IF(シート①!K9="","",シート①!K9)</f>
        <v/>
      </c>
      <c r="L7" s="397"/>
      <c r="M7" s="397"/>
      <c r="N7" s="397"/>
      <c r="O7" s="398"/>
      <c r="P7" s="5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B8" s="89"/>
      <c r="C8" s="89"/>
      <c r="D8" s="155"/>
      <c r="E8" s="155"/>
      <c r="F8" s="155"/>
      <c r="G8" s="155"/>
      <c r="H8" s="155"/>
      <c r="I8" s="89"/>
      <c r="J8" s="89"/>
      <c r="K8" s="155"/>
      <c r="L8" s="155"/>
      <c r="M8" s="155"/>
      <c r="N8" s="155"/>
      <c r="O8" s="155"/>
      <c r="P8" s="5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 thickBot="1" x14ac:dyDescent="0.2">
      <c r="A9" s="52" t="s">
        <v>183</v>
      </c>
      <c r="B9" s="21"/>
      <c r="C9" s="21"/>
      <c r="D9" s="3"/>
      <c r="E9" s="3"/>
      <c r="F9" s="3"/>
      <c r="G9" s="3"/>
      <c r="H9" s="3"/>
      <c r="I9" s="3"/>
      <c r="J9" s="3"/>
      <c r="K9" s="52"/>
      <c r="P9" s="52"/>
    </row>
    <row r="10" spans="1:30" ht="33.75" customHeight="1" thickTop="1" thickBot="1" x14ac:dyDescent="0.2">
      <c r="A10" s="52"/>
      <c r="B10" s="461" t="s">
        <v>184</v>
      </c>
      <c r="C10" s="462"/>
      <c r="D10" s="463"/>
      <c r="E10" s="221"/>
      <c r="F10" s="458" t="s">
        <v>177</v>
      </c>
      <c r="G10" s="459"/>
      <c r="H10" s="460"/>
      <c r="I10" s="228"/>
      <c r="J10" s="458" t="s">
        <v>178</v>
      </c>
      <c r="K10" s="459"/>
      <c r="L10" s="460"/>
      <c r="M10" s="223"/>
      <c r="P10" s="52"/>
    </row>
    <row r="11" spans="1:30" ht="18" customHeight="1" thickTop="1" x14ac:dyDescent="0.15">
      <c r="A11" s="52"/>
      <c r="B11" s="21"/>
      <c r="C11" s="21"/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52"/>
    </row>
    <row r="12" spans="1:30" ht="18" customHeight="1" thickBot="1" x14ac:dyDescent="0.2">
      <c r="A12" s="52" t="s">
        <v>73</v>
      </c>
      <c r="B12" s="53"/>
      <c r="C12" s="53"/>
      <c r="D12" s="5"/>
      <c r="E12" s="5"/>
      <c r="F12" s="5"/>
      <c r="G12" s="5"/>
      <c r="H12" s="5"/>
      <c r="I12" s="5"/>
      <c r="J12" s="5"/>
      <c r="K12" s="6"/>
      <c r="L12" s="4"/>
      <c r="M12" s="4"/>
      <c r="N12" s="4"/>
      <c r="O12" s="4"/>
      <c r="P12" s="52"/>
      <c r="Q12" s="52"/>
    </row>
    <row r="13" spans="1:30" ht="18" customHeight="1" x14ac:dyDescent="0.15">
      <c r="B13" s="65"/>
      <c r="C13" s="52"/>
      <c r="D13" s="52"/>
      <c r="E13" s="52"/>
      <c r="F13" s="52"/>
      <c r="G13" s="52"/>
      <c r="H13" s="52"/>
      <c r="I13" s="52"/>
      <c r="J13" s="52"/>
      <c r="K13" s="52"/>
      <c r="L13" s="156"/>
      <c r="M13" s="156"/>
      <c r="N13" s="156"/>
      <c r="O13" s="157"/>
    </row>
    <row r="14" spans="1:30" ht="18" customHeight="1" x14ac:dyDescent="0.15">
      <c r="B14" s="58"/>
      <c r="C14" s="4" t="s">
        <v>74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9"/>
    </row>
    <row r="15" spans="1:30" ht="18" customHeight="1" x14ac:dyDescent="0.15"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7"/>
      <c r="O15" s="63"/>
    </row>
    <row r="16" spans="1:30" ht="18" customHeight="1" x14ac:dyDescent="0.15">
      <c r="B16" s="60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7"/>
      <c r="O16" s="63"/>
    </row>
    <row r="17" spans="2:15" ht="18" customHeight="1" x14ac:dyDescent="0.15">
      <c r="B17" s="65"/>
      <c r="C17" s="52"/>
      <c r="D17" s="52"/>
      <c r="E17" s="52"/>
      <c r="F17" s="7"/>
      <c r="G17" s="52"/>
      <c r="H17" s="52"/>
      <c r="I17" s="52"/>
      <c r="J17" s="7"/>
      <c r="K17" s="52"/>
      <c r="L17" s="52"/>
      <c r="M17" s="52"/>
      <c r="N17" s="7"/>
      <c r="O17" s="66"/>
    </row>
    <row r="18" spans="2:15" ht="18" customHeight="1" x14ac:dyDescent="0.15">
      <c r="B18" s="65"/>
      <c r="C18" s="52"/>
      <c r="D18" s="52"/>
      <c r="E18" s="52"/>
      <c r="F18" s="7"/>
      <c r="G18" s="52"/>
      <c r="H18" s="52"/>
      <c r="I18" s="52"/>
      <c r="J18" s="52"/>
      <c r="K18" s="52"/>
      <c r="L18" s="52"/>
      <c r="M18" s="52"/>
      <c r="N18" s="52"/>
      <c r="O18" s="66"/>
    </row>
    <row r="19" spans="2:15" ht="18" customHeight="1" x14ac:dyDescent="0.15">
      <c r="B19" s="65"/>
      <c r="C19" s="52"/>
      <c r="D19" s="52"/>
      <c r="E19" s="52"/>
      <c r="F19" s="67"/>
      <c r="G19" s="4"/>
      <c r="H19" s="52"/>
      <c r="I19" s="52"/>
      <c r="J19" s="52"/>
      <c r="K19" s="52"/>
      <c r="L19" s="52"/>
      <c r="M19" s="52"/>
      <c r="N19" s="52"/>
      <c r="O19" s="66"/>
    </row>
    <row r="20" spans="2:15" ht="18" customHeight="1" x14ac:dyDescent="0.15">
      <c r="B20" s="65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66"/>
    </row>
    <row r="21" spans="2:15" ht="18" customHeight="1" x14ac:dyDescent="0.15">
      <c r="B21" s="65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66"/>
    </row>
    <row r="22" spans="2:15" ht="18" customHeight="1" x14ac:dyDescent="0.15">
      <c r="B22" s="65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66"/>
    </row>
    <row r="23" spans="2:15" ht="18" customHeight="1" x14ac:dyDescent="0.15">
      <c r="B23" s="65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66"/>
    </row>
    <row r="24" spans="2:15" ht="18" customHeight="1" x14ac:dyDescent="0.15">
      <c r="B24" s="65"/>
      <c r="C24" s="52"/>
      <c r="D24" s="52"/>
      <c r="E24" s="52"/>
      <c r="F24" s="68"/>
      <c r="G24" s="52"/>
      <c r="H24" s="52"/>
      <c r="I24" s="52"/>
      <c r="J24" s="68"/>
      <c r="K24" s="52"/>
      <c r="L24" s="52"/>
      <c r="M24" s="52"/>
      <c r="N24" s="69"/>
      <c r="O24" s="66"/>
    </row>
    <row r="25" spans="2:15" ht="18" customHeight="1" x14ac:dyDescent="0.15">
      <c r="B25" s="65"/>
      <c r="C25" s="52"/>
      <c r="D25" s="52"/>
      <c r="E25" s="52"/>
      <c r="F25" s="68"/>
      <c r="G25" s="52"/>
      <c r="H25" s="52"/>
      <c r="I25" s="52"/>
      <c r="J25" s="68"/>
      <c r="K25" s="52"/>
      <c r="L25" s="52"/>
      <c r="M25" s="52"/>
      <c r="N25" s="69"/>
      <c r="O25" s="66"/>
    </row>
    <row r="26" spans="2:15" ht="18" customHeight="1" x14ac:dyDescent="0.15">
      <c r="B26" s="65"/>
      <c r="C26" s="52"/>
      <c r="D26" s="52"/>
      <c r="E26" s="52"/>
      <c r="F26" s="68"/>
      <c r="G26" s="52"/>
      <c r="H26" s="52"/>
      <c r="I26" s="52"/>
      <c r="J26" s="68"/>
      <c r="K26" s="52"/>
      <c r="L26" s="52"/>
      <c r="M26" s="52"/>
      <c r="N26" s="69"/>
      <c r="O26" s="66"/>
    </row>
    <row r="27" spans="2:15" ht="18" customHeight="1" x14ac:dyDescent="0.15">
      <c r="B27" s="65"/>
      <c r="C27" s="52"/>
      <c r="D27" s="52"/>
      <c r="E27" s="52"/>
      <c r="F27" s="68"/>
      <c r="G27" s="52"/>
      <c r="H27" s="52"/>
      <c r="I27" s="52"/>
      <c r="J27" s="68"/>
      <c r="K27" s="52"/>
      <c r="L27" s="52"/>
      <c r="M27" s="52"/>
      <c r="N27" s="69"/>
      <c r="O27" s="66"/>
    </row>
    <row r="28" spans="2:15" ht="18" customHeight="1" x14ac:dyDescent="0.15">
      <c r="B28" s="65"/>
      <c r="C28" s="52"/>
      <c r="D28" s="52"/>
      <c r="E28" s="52"/>
      <c r="F28" s="68"/>
      <c r="G28" s="52"/>
      <c r="H28" s="52"/>
      <c r="I28" s="52"/>
      <c r="J28" s="68"/>
      <c r="K28" s="52"/>
      <c r="L28" s="52"/>
      <c r="M28" s="52"/>
      <c r="N28" s="69"/>
      <c r="O28" s="66"/>
    </row>
    <row r="29" spans="2:15" ht="18" customHeight="1" x14ac:dyDescent="0.15">
      <c r="B29" s="7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75"/>
    </row>
    <row r="30" spans="2:15" ht="18" customHeight="1" x14ac:dyDescent="0.15">
      <c r="B30" s="65"/>
      <c r="C30" s="52"/>
      <c r="D30" s="52"/>
      <c r="E30" s="52"/>
      <c r="F30" s="158"/>
      <c r="G30" s="52"/>
      <c r="H30" s="52"/>
      <c r="I30" s="52"/>
      <c r="J30" s="69"/>
      <c r="K30" s="52"/>
      <c r="L30" s="52"/>
      <c r="M30" s="52"/>
      <c r="N30" s="69"/>
      <c r="O30" s="66"/>
    </row>
    <row r="31" spans="2:15" ht="18" customHeight="1" x14ac:dyDescent="0.15">
      <c r="B31" s="55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57"/>
    </row>
    <row r="32" spans="2:15" ht="18" customHeight="1" x14ac:dyDescent="0.15">
      <c r="B32" s="65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68"/>
      <c r="O32" s="66"/>
    </row>
    <row r="33" spans="2:15" ht="18" customHeight="1" x14ac:dyDescent="0.15">
      <c r="B33" s="65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66"/>
    </row>
    <row r="34" spans="2:15" ht="18" customHeight="1" x14ac:dyDescent="0.15">
      <c r="B34" s="65"/>
      <c r="C34" s="52"/>
      <c r="D34" s="52"/>
      <c r="E34" s="52"/>
      <c r="F34" s="52"/>
      <c r="G34" s="52"/>
      <c r="H34" s="52"/>
      <c r="I34" s="52"/>
      <c r="J34" s="159"/>
      <c r="K34" s="52"/>
      <c r="L34" s="52"/>
      <c r="M34" s="52"/>
      <c r="N34" s="160"/>
      <c r="O34" s="66"/>
    </row>
    <row r="35" spans="2:15" ht="18" customHeight="1" x14ac:dyDescent="0.15">
      <c r="B35" s="65"/>
      <c r="C35" s="52"/>
      <c r="D35" s="52"/>
      <c r="E35" s="52"/>
      <c r="F35" s="52"/>
      <c r="G35" s="52"/>
      <c r="H35" s="52"/>
      <c r="I35" s="52"/>
      <c r="J35" s="159"/>
      <c r="K35" s="52"/>
      <c r="L35" s="52"/>
      <c r="M35" s="52"/>
      <c r="N35" s="160"/>
      <c r="O35" s="66"/>
    </row>
    <row r="36" spans="2:15" ht="18" customHeight="1" x14ac:dyDescent="0.15">
      <c r="B36" s="65"/>
      <c r="C36" s="52"/>
      <c r="D36" s="52"/>
      <c r="E36" s="52"/>
      <c r="F36" s="52"/>
      <c r="G36" s="52"/>
      <c r="H36" s="52"/>
      <c r="I36" s="52"/>
      <c r="J36" s="159"/>
      <c r="K36" s="52"/>
      <c r="L36" s="52"/>
      <c r="M36" s="52"/>
      <c r="N36" s="160"/>
      <c r="O36" s="66"/>
    </row>
    <row r="37" spans="2:15" ht="18" customHeight="1" x14ac:dyDescent="0.15">
      <c r="B37" s="65"/>
      <c r="C37" s="52"/>
      <c r="D37" s="52"/>
      <c r="E37" s="52"/>
      <c r="F37" s="52"/>
      <c r="G37" s="52"/>
      <c r="H37" s="52"/>
      <c r="I37" s="52"/>
      <c r="J37" s="159"/>
      <c r="K37" s="52"/>
      <c r="L37" s="52"/>
      <c r="M37" s="52"/>
      <c r="N37" s="160"/>
      <c r="O37" s="66"/>
    </row>
    <row r="38" spans="2:15" ht="18" customHeight="1" x14ac:dyDescent="0.15">
      <c r="B38" s="65"/>
      <c r="C38" s="52"/>
      <c r="D38" s="52"/>
      <c r="E38" s="52"/>
      <c r="F38" s="52"/>
      <c r="G38" s="52"/>
      <c r="H38" s="52"/>
      <c r="I38" s="52"/>
      <c r="J38" s="159"/>
      <c r="K38" s="52"/>
      <c r="L38" s="52"/>
      <c r="M38" s="52"/>
      <c r="N38" s="160"/>
      <c r="O38" s="66"/>
    </row>
    <row r="39" spans="2:15" ht="18" customHeight="1" x14ac:dyDescent="0.15">
      <c r="B39" s="65"/>
      <c r="C39" s="52"/>
      <c r="D39" s="52"/>
      <c r="E39" s="52"/>
      <c r="F39" s="52"/>
      <c r="G39" s="52"/>
      <c r="H39" s="52"/>
      <c r="I39" s="52"/>
      <c r="J39" s="159"/>
      <c r="K39" s="52"/>
      <c r="L39" s="52"/>
      <c r="M39" s="52"/>
      <c r="N39" s="160"/>
      <c r="O39" s="66"/>
    </row>
    <row r="40" spans="2:15" ht="18" customHeight="1" x14ac:dyDescent="0.15">
      <c r="B40" s="65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66"/>
    </row>
    <row r="41" spans="2:15" ht="18" customHeight="1" thickBot="1" x14ac:dyDescent="0.2"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7"/>
    </row>
  </sheetData>
  <sheetProtection formatCells="0" selectLockedCells="1"/>
  <mergeCells count="18">
    <mergeCell ref="F10:H10"/>
    <mergeCell ref="J10:L10"/>
    <mergeCell ref="B2:O2"/>
    <mergeCell ref="I4:J4"/>
    <mergeCell ref="D5:L5"/>
    <mergeCell ref="N5:O5"/>
    <mergeCell ref="B4:C4"/>
    <mergeCell ref="B5:C5"/>
    <mergeCell ref="B10:D10"/>
    <mergeCell ref="B7:C7"/>
    <mergeCell ref="I7:J7"/>
    <mergeCell ref="B6:C6"/>
    <mergeCell ref="K7:O7"/>
    <mergeCell ref="D4:H4"/>
    <mergeCell ref="D7:H7"/>
    <mergeCell ref="D6:O6"/>
    <mergeCell ref="K4:L4"/>
    <mergeCell ref="N4:O4"/>
  </mergeCells>
  <phoneticPr fontId="2"/>
  <conditionalFormatting sqref="E10 D9 D11:D12 K11:O12">
    <cfRule type="cellIs" dxfId="3" priority="4" stopIfTrue="1" operator="equal">
      <formula>0</formula>
    </cfRule>
  </conditionalFormatting>
  <conditionalFormatting sqref="I10">
    <cfRule type="cellIs" dxfId="2" priority="2" stopIfTrue="1" operator="equal">
      <formula>0</formula>
    </cfRule>
  </conditionalFormatting>
  <conditionalFormatting sqref="M10">
    <cfRule type="cellIs" dxfId="1" priority="1" stopIfTrue="1" operator="equal">
      <formula>0</formula>
    </cfRule>
  </conditionalFormatting>
  <dataValidations count="1">
    <dataValidation type="list" showInputMessage="1" showErrorMessage="1" sqref="E10 I10 M10">
      <formula1>"　,有,無,"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9" orientation="portrait" horizontalDpi="300" verticalDpi="300" r:id="rId1"/>
  <headerFooter alignWithMargins="0">
    <oddFooter>&amp;R&amp;9ver2.4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31"/>
  <sheetViews>
    <sheetView showGridLines="0" zoomScale="85" zoomScaleNormal="85" zoomScaleSheetLayoutView="100" workbookViewId="0">
      <selection activeCell="W3" sqref="W3"/>
    </sheetView>
  </sheetViews>
  <sheetFormatPr defaultRowHeight="18" customHeight="1" x14ac:dyDescent="0.15"/>
  <cols>
    <col min="1" max="1" width="1.625" style="44" customWidth="1"/>
    <col min="2" max="15" width="6.125" style="44" customWidth="1"/>
    <col min="16" max="17" width="1.625" style="44" customWidth="1"/>
    <col min="18" max="16384" width="9" style="44"/>
  </cols>
  <sheetData>
    <row r="1" spans="1:30" ht="18" customHeight="1" x14ac:dyDescent="0.15">
      <c r="A1" s="44" t="str">
        <f>シート①!A1</f>
        <v>Ver.2.6(R6.1)</v>
      </c>
      <c r="O1" s="45" t="s">
        <v>65</v>
      </c>
    </row>
    <row r="2" spans="1:30" ht="18" customHeight="1" x14ac:dyDescent="0.15">
      <c r="B2" s="249" t="s">
        <v>107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30" ht="18" customHeight="1" thickBot="1" x14ac:dyDescent="0.2">
      <c r="A3" s="44" t="s">
        <v>55</v>
      </c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6"/>
    </row>
    <row r="4" spans="1:30" ht="18" customHeight="1" x14ac:dyDescent="0.15">
      <c r="B4" s="408" t="s">
        <v>50</v>
      </c>
      <c r="C4" s="409"/>
      <c r="D4" s="406" t="str">
        <f>IF(シート①!D5="","",シート①!D5)</f>
        <v/>
      </c>
      <c r="E4" s="406"/>
      <c r="F4" s="406"/>
      <c r="G4" s="406"/>
      <c r="H4" s="406"/>
      <c r="I4" s="407" t="s">
        <v>33</v>
      </c>
      <c r="J4" s="407"/>
      <c r="K4" s="410" t="str">
        <f>IF(シート①!K5="","",シート①!K5)</f>
        <v/>
      </c>
      <c r="L4" s="385"/>
      <c r="M4" s="36" t="s">
        <v>138</v>
      </c>
      <c r="N4" s="385" t="str">
        <f>IF(シート①!N5="","",シート①!N5)</f>
        <v/>
      </c>
      <c r="O4" s="386"/>
      <c r="P4" s="21"/>
    </row>
    <row r="5" spans="1:30" ht="18" customHeight="1" x14ac:dyDescent="0.15">
      <c r="B5" s="261" t="s">
        <v>39</v>
      </c>
      <c r="C5" s="262"/>
      <c r="D5" s="387" t="str">
        <f>IF(シート①!D6="","",シート①!D6)</f>
        <v/>
      </c>
      <c r="E5" s="387"/>
      <c r="F5" s="387"/>
      <c r="G5" s="387"/>
      <c r="H5" s="387"/>
      <c r="I5" s="387"/>
      <c r="J5" s="387"/>
      <c r="K5" s="387"/>
      <c r="L5" s="387"/>
      <c r="M5" s="13" t="s">
        <v>32</v>
      </c>
      <c r="N5" s="373" t="str">
        <f>IF(シート①!N6="","",シート①!N6)</f>
        <v/>
      </c>
      <c r="O5" s="374"/>
      <c r="P5" s="2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61" t="s">
        <v>27</v>
      </c>
      <c r="C6" s="262"/>
      <c r="D6" s="392" t="str">
        <f>IF(シート①!D8="","",シート①!D8)</f>
        <v/>
      </c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4"/>
      <c r="P6" s="2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73" t="s">
        <v>51</v>
      </c>
      <c r="C7" s="248"/>
      <c r="D7" s="399" t="str">
        <f>IF(シート①!D9="","",シート①!D9)</f>
        <v/>
      </c>
      <c r="E7" s="399"/>
      <c r="F7" s="399"/>
      <c r="G7" s="399"/>
      <c r="H7" s="399"/>
      <c r="I7" s="248" t="s">
        <v>52</v>
      </c>
      <c r="J7" s="248"/>
      <c r="K7" s="397" t="str">
        <f>IF(シート①!K9="","",シート①!K9)</f>
        <v/>
      </c>
      <c r="L7" s="397"/>
      <c r="M7" s="397"/>
      <c r="N7" s="397"/>
      <c r="O7" s="398"/>
      <c r="P7" s="5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A8" s="52"/>
      <c r="B8" s="21"/>
      <c r="C8" s="89"/>
      <c r="D8" s="2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52"/>
    </row>
    <row r="9" spans="1:30" ht="18" customHeight="1" thickBot="1" x14ac:dyDescent="0.2">
      <c r="A9" s="52" t="s">
        <v>80</v>
      </c>
      <c r="B9" s="21"/>
      <c r="C9" s="21"/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52"/>
    </row>
    <row r="10" spans="1:30" ht="18" customHeight="1" x14ac:dyDescent="0.15">
      <c r="B10" s="471" t="s">
        <v>82</v>
      </c>
      <c r="C10" s="464" t="s">
        <v>137</v>
      </c>
      <c r="D10" s="465"/>
      <c r="E10" s="161" t="s">
        <v>148</v>
      </c>
      <c r="F10" s="161" t="s">
        <v>57</v>
      </c>
      <c r="G10" s="161" t="s">
        <v>58</v>
      </c>
      <c r="H10" s="161" t="s">
        <v>59</v>
      </c>
      <c r="I10" s="161" t="s">
        <v>60</v>
      </c>
      <c r="J10" s="161" t="s">
        <v>61</v>
      </c>
      <c r="K10" s="161" t="s">
        <v>62</v>
      </c>
      <c r="L10" s="161" t="s">
        <v>63</v>
      </c>
      <c r="M10" s="161" t="s">
        <v>163</v>
      </c>
      <c r="N10" s="161" t="s">
        <v>164</v>
      </c>
      <c r="O10" s="162" t="s">
        <v>165</v>
      </c>
    </row>
    <row r="11" spans="1:30" ht="18" customHeight="1" x14ac:dyDescent="0.15">
      <c r="B11" s="472"/>
      <c r="C11" s="469" t="s">
        <v>81</v>
      </c>
      <c r="D11" s="470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8"/>
    </row>
    <row r="12" spans="1:30" ht="18" customHeight="1" x14ac:dyDescent="0.15">
      <c r="B12" s="473"/>
      <c r="C12" s="482" t="s">
        <v>179</v>
      </c>
      <c r="D12" s="482"/>
      <c r="E12" s="222"/>
      <c r="F12" s="30"/>
      <c r="G12" s="30"/>
      <c r="H12" s="30"/>
      <c r="I12" s="30"/>
      <c r="J12" s="30"/>
      <c r="K12" s="30"/>
      <c r="L12" s="30"/>
      <c r="M12" s="30"/>
      <c r="N12" s="30"/>
      <c r="O12" s="39"/>
    </row>
    <row r="13" spans="1:30" ht="18" customHeight="1" x14ac:dyDescent="0.15">
      <c r="B13" s="472"/>
      <c r="C13" s="474" t="s">
        <v>79</v>
      </c>
      <c r="D13" s="474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40"/>
    </row>
    <row r="14" spans="1:30" ht="28.5" customHeight="1" x14ac:dyDescent="0.15">
      <c r="B14" s="481" t="s">
        <v>97</v>
      </c>
      <c r="C14" s="468"/>
      <c r="D14" s="468"/>
      <c r="E14" s="200"/>
      <c r="F14" s="200"/>
      <c r="G14" s="200"/>
      <c r="H14" s="200"/>
      <c r="I14" s="201"/>
      <c r="J14" s="201"/>
      <c r="K14" s="201"/>
      <c r="L14" s="201"/>
      <c r="M14" s="201"/>
      <c r="N14" s="201"/>
      <c r="O14" s="202"/>
    </row>
    <row r="15" spans="1:30" ht="28.5" customHeight="1" x14ac:dyDescent="0.15">
      <c r="B15" s="261"/>
      <c r="C15" s="468"/>
      <c r="D15" s="468"/>
      <c r="E15" s="200"/>
      <c r="F15" s="200"/>
      <c r="G15" s="200"/>
      <c r="H15" s="200"/>
      <c r="I15" s="203"/>
      <c r="J15" s="203"/>
      <c r="K15" s="203"/>
      <c r="L15" s="203"/>
      <c r="M15" s="203"/>
      <c r="N15" s="203"/>
      <c r="O15" s="204"/>
    </row>
    <row r="16" spans="1:30" ht="28.5" customHeight="1" x14ac:dyDescent="0.15">
      <c r="B16" s="261"/>
      <c r="C16" s="468"/>
      <c r="D16" s="468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5"/>
    </row>
    <row r="17" spans="2:15" ht="28.5" customHeight="1" x14ac:dyDescent="0.15">
      <c r="B17" s="261"/>
      <c r="C17" s="468"/>
      <c r="D17" s="468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5"/>
    </row>
    <row r="18" spans="2:15" ht="28.5" customHeight="1" x14ac:dyDescent="0.15">
      <c r="B18" s="261"/>
      <c r="C18" s="468"/>
      <c r="D18" s="468"/>
      <c r="E18" s="200"/>
      <c r="F18" s="200"/>
      <c r="G18" s="203"/>
      <c r="H18" s="203"/>
      <c r="I18" s="200"/>
      <c r="J18" s="200"/>
      <c r="K18" s="200"/>
      <c r="L18" s="200"/>
      <c r="M18" s="200"/>
      <c r="N18" s="200"/>
      <c r="O18" s="205"/>
    </row>
    <row r="19" spans="2:15" ht="28.5" customHeight="1" x14ac:dyDescent="0.15">
      <c r="B19" s="261"/>
      <c r="C19" s="468"/>
      <c r="D19" s="468"/>
      <c r="E19" s="203"/>
      <c r="F19" s="200"/>
      <c r="G19" s="200"/>
      <c r="H19" s="200"/>
      <c r="I19" s="200"/>
      <c r="J19" s="200"/>
      <c r="K19" s="200"/>
      <c r="L19" s="200"/>
      <c r="M19" s="200"/>
      <c r="N19" s="200"/>
      <c r="O19" s="205"/>
    </row>
    <row r="20" spans="2:15" ht="28.5" customHeight="1" x14ac:dyDescent="0.15">
      <c r="B20" s="261"/>
      <c r="C20" s="468"/>
      <c r="D20" s="468"/>
      <c r="E20" s="203"/>
      <c r="F20" s="200"/>
      <c r="G20" s="200"/>
      <c r="H20" s="200"/>
      <c r="I20" s="200"/>
      <c r="J20" s="200"/>
      <c r="K20" s="200"/>
      <c r="L20" s="200"/>
      <c r="M20" s="200"/>
      <c r="N20" s="200"/>
      <c r="O20" s="205"/>
    </row>
    <row r="21" spans="2:15" ht="28.5" customHeight="1" x14ac:dyDescent="0.15">
      <c r="B21" s="261"/>
      <c r="C21" s="468"/>
      <c r="D21" s="468"/>
      <c r="E21" s="200"/>
      <c r="F21" s="200"/>
      <c r="G21" s="200"/>
      <c r="H21" s="200"/>
      <c r="I21" s="200"/>
      <c r="J21" s="200"/>
      <c r="K21" s="200"/>
      <c r="L21" s="203"/>
      <c r="M21" s="200"/>
      <c r="N21" s="200"/>
      <c r="O21" s="204"/>
    </row>
    <row r="22" spans="2:15" ht="28.5" customHeight="1" x14ac:dyDescent="0.15">
      <c r="B22" s="261"/>
      <c r="C22" s="468"/>
      <c r="D22" s="468"/>
      <c r="E22" s="200"/>
      <c r="F22" s="200"/>
      <c r="G22" s="200"/>
      <c r="H22" s="200"/>
      <c r="I22" s="200"/>
      <c r="J22" s="200"/>
      <c r="K22" s="200"/>
      <c r="L22" s="203"/>
      <c r="M22" s="200"/>
      <c r="N22" s="200"/>
      <c r="O22" s="204"/>
    </row>
    <row r="23" spans="2:15" ht="28.5" customHeight="1" x14ac:dyDescent="0.15">
      <c r="B23" s="261"/>
      <c r="C23" s="468"/>
      <c r="D23" s="468"/>
      <c r="E23" s="200"/>
      <c r="F23" s="200"/>
      <c r="G23" s="200"/>
      <c r="H23" s="200"/>
      <c r="I23" s="200"/>
      <c r="J23" s="200"/>
      <c r="K23" s="200"/>
      <c r="L23" s="203"/>
      <c r="M23" s="200"/>
      <c r="N23" s="200"/>
      <c r="O23" s="204"/>
    </row>
    <row r="24" spans="2:15" ht="28.5" customHeight="1" x14ac:dyDescent="0.15">
      <c r="B24" s="261"/>
      <c r="C24" s="468"/>
      <c r="D24" s="468"/>
      <c r="E24" s="200"/>
      <c r="F24" s="200"/>
      <c r="G24" s="200"/>
      <c r="H24" s="200"/>
      <c r="I24" s="200"/>
      <c r="J24" s="200"/>
      <c r="K24" s="200"/>
      <c r="L24" s="203"/>
      <c r="M24" s="200"/>
      <c r="N24" s="200"/>
      <c r="O24" s="204"/>
    </row>
    <row r="25" spans="2:15" ht="28.5" customHeight="1" x14ac:dyDescent="0.15">
      <c r="B25" s="261"/>
      <c r="C25" s="468"/>
      <c r="D25" s="468"/>
      <c r="E25" s="200"/>
      <c r="F25" s="200"/>
      <c r="G25" s="200"/>
      <c r="H25" s="200"/>
      <c r="I25" s="200"/>
      <c r="J25" s="200"/>
      <c r="K25" s="200"/>
      <c r="L25" s="203"/>
      <c r="M25" s="200"/>
      <c r="N25" s="200"/>
      <c r="O25" s="204"/>
    </row>
    <row r="26" spans="2:15" ht="28.5" customHeight="1" x14ac:dyDescent="0.15">
      <c r="B26" s="261"/>
      <c r="C26" s="486" t="s">
        <v>67</v>
      </c>
      <c r="D26" s="487"/>
      <c r="E26" s="475"/>
      <c r="F26" s="476"/>
      <c r="G26" s="476"/>
      <c r="H26" s="476"/>
      <c r="I26" s="476"/>
      <c r="J26" s="476"/>
      <c r="K26" s="476"/>
      <c r="L26" s="476"/>
      <c r="M26" s="476"/>
      <c r="N26" s="476"/>
      <c r="O26" s="477"/>
    </row>
    <row r="27" spans="2:15" ht="28.5" customHeight="1" thickBot="1" x14ac:dyDescent="0.2">
      <c r="B27" s="273"/>
      <c r="C27" s="488"/>
      <c r="D27" s="489"/>
      <c r="E27" s="478"/>
      <c r="F27" s="479"/>
      <c r="G27" s="479"/>
      <c r="H27" s="479"/>
      <c r="I27" s="479"/>
      <c r="J27" s="479"/>
      <c r="K27" s="479"/>
      <c r="L27" s="479"/>
      <c r="M27" s="479"/>
      <c r="N27" s="479"/>
      <c r="O27" s="480"/>
    </row>
    <row r="28" spans="2:15" ht="28.5" customHeight="1" x14ac:dyDescent="0.15">
      <c r="B28" s="483" t="s">
        <v>98</v>
      </c>
      <c r="C28" s="467" t="s">
        <v>99</v>
      </c>
      <c r="D28" s="467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2"/>
    </row>
    <row r="29" spans="2:15" ht="28.5" customHeight="1" x14ac:dyDescent="0.15">
      <c r="B29" s="261"/>
      <c r="C29" s="466" t="s">
        <v>66</v>
      </c>
      <c r="D29" s="46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7"/>
    </row>
    <row r="30" spans="2:15" ht="28.5" customHeight="1" x14ac:dyDescent="0.15">
      <c r="B30" s="484"/>
      <c r="C30" s="466" t="s">
        <v>64</v>
      </c>
      <c r="D30" s="466"/>
      <c r="E30" s="199"/>
      <c r="F30" s="199"/>
      <c r="G30" s="199"/>
      <c r="H30" s="208"/>
      <c r="I30" s="199"/>
      <c r="J30" s="208"/>
      <c r="K30" s="208"/>
      <c r="L30" s="203"/>
      <c r="M30" s="208"/>
      <c r="N30" s="208"/>
      <c r="O30" s="204"/>
    </row>
    <row r="31" spans="2:15" ht="28.5" customHeight="1" thickBot="1" x14ac:dyDescent="0.2">
      <c r="B31" s="273"/>
      <c r="C31" s="485" t="s">
        <v>67</v>
      </c>
      <c r="D31" s="485"/>
      <c r="E31" s="490"/>
      <c r="F31" s="491"/>
      <c r="G31" s="491"/>
      <c r="H31" s="491"/>
      <c r="I31" s="491"/>
      <c r="J31" s="491"/>
      <c r="K31" s="491"/>
      <c r="L31" s="491"/>
      <c r="M31" s="491"/>
      <c r="N31" s="491"/>
      <c r="O31" s="492"/>
    </row>
  </sheetData>
  <sheetProtection formatCells="0" selectLockedCells="1"/>
  <mergeCells count="41">
    <mergeCell ref="N4:O4"/>
    <mergeCell ref="C21:D21"/>
    <mergeCell ref="B4:C4"/>
    <mergeCell ref="D4:H4"/>
    <mergeCell ref="E31:O31"/>
    <mergeCell ref="B2:O2"/>
    <mergeCell ref="C12:D12"/>
    <mergeCell ref="C18:D18"/>
    <mergeCell ref="I4:J4"/>
    <mergeCell ref="K4:L4"/>
    <mergeCell ref="B28:B31"/>
    <mergeCell ref="C19:D19"/>
    <mergeCell ref="C31:D31"/>
    <mergeCell ref="C30:D30"/>
    <mergeCell ref="C26:D27"/>
    <mergeCell ref="B7:C7"/>
    <mergeCell ref="E26:O27"/>
    <mergeCell ref="B14:B27"/>
    <mergeCell ref="C25:D25"/>
    <mergeCell ref="C23:D23"/>
    <mergeCell ref="D7:H7"/>
    <mergeCell ref="C14:D14"/>
    <mergeCell ref="D5:L5"/>
    <mergeCell ref="C11:D11"/>
    <mergeCell ref="N5:O5"/>
    <mergeCell ref="B5:C5"/>
    <mergeCell ref="K7:O7"/>
    <mergeCell ref="I7:J7"/>
    <mergeCell ref="D6:O6"/>
    <mergeCell ref="B10:B13"/>
    <mergeCell ref="C13:D13"/>
    <mergeCell ref="C10:D10"/>
    <mergeCell ref="C29:D29"/>
    <mergeCell ref="C28:D28"/>
    <mergeCell ref="B6:C6"/>
    <mergeCell ref="C16:D16"/>
    <mergeCell ref="C22:D22"/>
    <mergeCell ref="C24:D24"/>
    <mergeCell ref="C17:D17"/>
    <mergeCell ref="C15:D15"/>
    <mergeCell ref="C20:D20"/>
  </mergeCells>
  <phoneticPr fontId="2"/>
  <conditionalFormatting sqref="K8:O9 D8:D9">
    <cfRule type="cellIs" dxfId="0" priority="1" stopIfTrue="1" operator="equal">
      <formula>0</formula>
    </cfRule>
  </conditionalFormatting>
  <dataValidations count="4">
    <dataValidation type="list" allowBlank="1" showInputMessage="1" showErrorMessage="1" sqref="E28:O28">
      <formula1>"有,なし"</formula1>
    </dataValidation>
    <dataValidation type="list" allowBlank="1" showInputMessage="1" showErrorMessage="1" sqref="E11:O11">
      <formula1>"正面,背面"</formula1>
    </dataValidation>
    <dataValidation type="list" allowBlank="1" showInputMessage="1" showErrorMessage="1" sqref="E12:O12">
      <formula1>"貫通,表面,沈み"</formula1>
    </dataValidation>
    <dataValidation type="list" allowBlank="1" showInputMessage="1" showErrorMessage="1" sqref="E13:O13">
      <formula1>"鉛直,水平,その他（斜め、網目等）"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>
    <oddFooter>&amp;R&amp;9ver2.4</oddFooter>
  </headerFooter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シート①</vt:lpstr>
      <vt:lpstr>シート②</vt:lpstr>
      <vt:lpstr>シート③④</vt:lpstr>
      <vt:lpstr>シート⑤</vt:lpstr>
      <vt:lpstr>シート⑥</vt:lpstr>
      <vt:lpstr>シート①!Print_Area</vt:lpstr>
      <vt:lpstr>シート②!Print_Area</vt:lpstr>
      <vt:lpstr>シート③④!Print_Area</vt:lpstr>
      <vt:lpstr>シート⑤!Print_Area</vt:lpstr>
      <vt:lpstr>シート⑥!Print_Area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吉村　崇</cp:lastModifiedBy>
  <cp:lastPrinted>2015-11-18T04:43:25Z</cp:lastPrinted>
  <dcterms:created xsi:type="dcterms:W3CDTF">2005-04-25T05:36:20Z</dcterms:created>
  <dcterms:modified xsi:type="dcterms:W3CDTF">2024-01-11T07:04:01Z</dcterms:modified>
</cp:coreProperties>
</file>