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192.168.0.40\zaisei\R５年度\5公営企業・三セク\20240117公営企業に係る経営比較分析表（令和４年度決算）の分析等について\"/>
    </mc:Choice>
  </mc:AlternateContent>
  <xr:revisionPtr revIDLastSave="0" documentId="13_ncr:1_{9F25DB2B-835D-4D0F-AD67-588823CC03E5}" xr6:coauthVersionLast="36" xr6:coauthVersionMax="36" xr10:uidLastSave="{00000000-0000-0000-0000-000000000000}"/>
  <workbookProtection workbookAlgorithmName="SHA-512" workbookHashValue="CW+CIMJqjSV/e0s1WJQEq069fDJsY0PeQevP3hCaRnCLbzoADBRjA1RM8wDWhOun5xoisFbp+L4f60I+BP5yqw==" workbookSaltValue="VRWRKQQaPDJbi+jplmi8IQ==" workbookSpinCount="100000" lockStructure="1"/>
  <bookViews>
    <workbookView xWindow="0" yWindow="0" windowWidth="15360" windowHeight="7632"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AT10" i="4" s="1"/>
  <c r="V6" i="5"/>
  <c r="U6" i="5"/>
  <c r="BB8" i="4" s="1"/>
  <c r="T6" i="5"/>
  <c r="S6" i="5"/>
  <c r="AL8" i="4" s="1"/>
  <c r="R6" i="5"/>
  <c r="Q6" i="5"/>
  <c r="W10" i="4" s="1"/>
  <c r="P6" i="5"/>
  <c r="O6" i="5"/>
  <c r="I10" i="4" s="1"/>
  <c r="N6" i="5"/>
  <c r="M6" i="5"/>
  <c r="AD8" i="4" s="1"/>
  <c r="L6" i="5"/>
  <c r="W8" i="4" s="1"/>
  <c r="K6" i="5"/>
  <c r="P8" i="4" s="1"/>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AL10" i="4"/>
  <c r="AD10" i="4"/>
  <c r="P10" i="4"/>
  <c r="B10" i="4"/>
  <c r="AT8" i="4"/>
  <c r="I8" i="4"/>
  <c r="B8" i="4"/>
</calcChain>
</file>

<file path=xl/sharedStrings.xml><?xml version="1.0" encoding="utf-8"?>
<sst xmlns="http://schemas.openxmlformats.org/spreadsheetml/2006/main" count="236" uniqueCount="120">
  <si>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</si>
  <si>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</si>
  <si>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</si>
  <si>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</si>
  <si>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</si>
  <si>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</si>
  <si>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</si>
  <si>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</si>
  <si>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</si>
  <si>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</si>
  <si>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</si>
  <si>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</si>
  <si>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</si>
  <si>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</si>
  <si>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</si>
  <si>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</si>
  <si>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</si>
  <si>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</si>
  <si>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</si>
  <si>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</si>
  <si>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</si>
  <si>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</si>
  <si>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</si>
  <si>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</si>
  <si>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</si>
  <si>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</si>
  <si>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</si>
  <si>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</si>
  <si>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</si>
  <si>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</si>
  <si>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</si>
  <si>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</si>
  <si>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</si>
  <si>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</si>
  <si>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</si>
  <si>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</si>
  <si>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</si>
  <si>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</si>
  <si>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</si>
  <si>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</si>
  <si>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</si>
  <si>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</si>
  <si>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</si>
  <si>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</si>
  <si>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</si>
  <si>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</si>
  <si>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</si>
  <si>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</si>
  <si>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</si>
  <si>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</si>
  <si>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</si>
  <si>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</si>
  <si>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</si>
  <si>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</si>
  <si>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</si>
  <si>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</si>
  <si>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</si>
  <si>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</si>
  <si>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</si>
  <si>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</si>
  <si>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</si>
  <si>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</si>
  <si>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</si>
  <si>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</si>
  <si>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</si>
  <si>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</si>
  <si>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</si>
  <si>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</si>
  <si>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</si>
  <si>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</si>
  <si>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</si>
  <si>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</si>
  <si>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</si>
  <si>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</si>
  <si>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</si>
  <si>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</si>
  <si>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</si>
  <si>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</si>
  <si>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</si>
  <si>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</si>
  <si>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</si>
  <si>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</si>
  <si>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</si>
  <si>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</si>
  <si>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</si>
  <si>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</si>
  <si>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</si>
  <si>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</si>
  <si>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</si>
  <si>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</si>
  <si>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</si>
  <si>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</si>
  <si>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</si>
  <si>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</si>
  <si>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</si>
  <si>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</si>
  <si>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</si>
  <si>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</si>
  <si>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上関町</t>
  </si>
  <si>
    <t>法非適用</t>
  </si>
  <si>
    <t>下水道事業</t>
  </si>
  <si>
    <t>漁業集落排水</t>
  </si>
  <si>
    <t>H2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</si>
  <si>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</si>
  <si>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</si>
  <si>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</si>
  <si>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</si>
  <si>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</si>
  <si>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</si>
  <si>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</si>
  <si>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</si>
  <si>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</si>
  <si>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</si>
  <si>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</si>
  <si>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</si>
  <si>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</si>
  <si>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</si>
  <si>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平成17年に供用開始し、管渠の改築等の必要性が低いため大規模な更新は行っていない。</t>
    <phoneticPr fontId="4"/>
  </si>
  <si>
    <t>　対象地区は町内でもかなり少子高齢化が進んでいる地域である。今後も人口減少による使用料収入の減少や施設の更新、修繕費用の増加が見込まれる。
　更新予定施設のスペックダウンの検討や施設の長寿命化に取り組み経費の削減に努めると同時に、集合処理から個別処理への切り替え等も視野に入れ今後人口減少が進んでも持続可能な汚水処理方式を模索・検討する必要性がある。</t>
    <rPh sb="1" eb="3">
      <t>タイショウ</t>
    </rPh>
    <rPh sb="3" eb="5">
      <t>チク</t>
    </rPh>
    <rPh sb="6" eb="8">
      <t>チョウナイ</t>
    </rPh>
    <rPh sb="13" eb="18">
      <t>ショウシコウレイカ</t>
    </rPh>
    <rPh sb="19" eb="20">
      <t>スス</t>
    </rPh>
    <rPh sb="24" eb="26">
      <t>チイキ</t>
    </rPh>
    <phoneticPr fontId="4"/>
  </si>
  <si>
    <t xml:space="preserve">  収益的収支比率は、赤字会計にならないように一般会計から繰入をおこなっているため、例年どおり約100％となっている。
　経費回収率は類似団体と比べて低い状況が続いている。人口減少が進み下水道の使用料が全く伸びない状況である。
　施設利用率は、類似団体と比べて低い。数値が前年より悪化した理由は晴天時平均処理水量が38㎥から21㎥へ減少したためである。人口減少が進み、計画人口526人に対して現在人口99人と処理能力に比べ処理量が低い状況である。今後も規模の拡大等は行わず、長寿命化を図りながら必要最小限の更新にとどめる。
　水洗化率は、100％を達成した。厳しい経営状況に変わりはないが努力を続けている。</t>
    <rPh sb="133" eb="135">
      <t>スウチ</t>
    </rPh>
    <rPh sb="136" eb="138">
      <t>ゼンネン</t>
    </rPh>
    <rPh sb="140" eb="142">
      <t>アッカ</t>
    </rPh>
    <rPh sb="144" eb="146">
      <t>リユウ</t>
    </rPh>
    <rPh sb="147" eb="149">
      <t>セイテン</t>
    </rPh>
    <rPh sb="149" eb="150">
      <t>ジ</t>
    </rPh>
    <rPh sb="150" eb="152">
      <t>ヘイキン</t>
    </rPh>
    <rPh sb="152" eb="154">
      <t>ショリ</t>
    </rPh>
    <rPh sb="154" eb="156">
      <t>スイリョウ</t>
    </rPh>
    <rPh sb="166" eb="168">
      <t>ゲンショウ</t>
    </rPh>
    <rPh sb="184" eb="186">
      <t>ケイカク</t>
    </rPh>
    <rPh sb="186" eb="188">
      <t>ジンコウ</t>
    </rPh>
    <rPh sb="191" eb="192">
      <t>ニン</t>
    </rPh>
    <rPh sb="193" eb="194">
      <t>タイ</t>
    </rPh>
    <rPh sb="196" eb="198">
      <t>ゲンザイ</t>
    </rPh>
    <rPh sb="198" eb="200">
      <t>ジンコウ</t>
    </rPh>
    <rPh sb="202" eb="203">
      <t>ニン</t>
    </rPh>
    <rPh sb="249" eb="252">
      <t>サイショウゲン</t>
    </rPh>
    <rPh sb="294" eb="296">
      <t>ドリョク</t>
    </rPh>
    <rPh sb="297" eb="298">
      <t>ツヅ</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</si>
</sst>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221-4F31-9176-831E4233C1C9}"/>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0.26</c:v>
                </c:pt>
                <c:pt idx="1">
                  <c:v>0.04</c:v>
                </c:pt>
                <c:pt idx="2">
                  <c:v>1.6</c:v>
                </c:pt>
                <c:pt idx="3">
                  <c:v>0.01</c:v>
                </c:pt>
                <c:pt idx="4">
                  <c:v>0.01</c:v>
                </c:pt>
              </c:numCache>
            </c:numRef>
          </c:val>
          <c:smooth val="0"/>
          <c:extLst>
            <c:ext xmlns:c16="http://schemas.microsoft.com/office/drawing/2014/chart" uri="{C3380CC4-5D6E-409C-BE32-E72D297353CC}">
              <c16:uniqueId val="{00000001-3221-4F31-9176-831E4233C1C9}"/>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20.55</c:v>
                </c:pt>
                <c:pt idx="1">
                  <c:v>19.18</c:v>
                </c:pt>
                <c:pt idx="2">
                  <c:v>19.18</c:v>
                </c:pt>
                <c:pt idx="3">
                  <c:v>26.03</c:v>
                </c:pt>
                <c:pt idx="4">
                  <c:v>14.38</c:v>
                </c:pt>
              </c:numCache>
            </c:numRef>
          </c:val>
          <c:extLst>
            <c:ext xmlns:c16="http://schemas.microsoft.com/office/drawing/2014/chart" uri="{C3380CC4-5D6E-409C-BE32-E72D297353CC}">
              <c16:uniqueId val="{00000000-E9C3-4453-8027-77D74B6DBDCE}"/>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29.43</c:v>
                </c:pt>
                <c:pt idx="1">
                  <c:v>26.7</c:v>
                </c:pt>
                <c:pt idx="2">
                  <c:v>30.19</c:v>
                </c:pt>
                <c:pt idx="3">
                  <c:v>28.77</c:v>
                </c:pt>
                <c:pt idx="4">
                  <c:v>26.22</c:v>
                </c:pt>
              </c:numCache>
            </c:numRef>
          </c:val>
          <c:smooth val="0"/>
          <c:extLst>
            <c:ext xmlns:c16="http://schemas.microsoft.com/office/drawing/2014/chart" uri="{C3380CC4-5D6E-409C-BE32-E72D297353CC}">
              <c16:uniqueId val="{00000001-E9C3-4453-8027-77D74B6DBDCE}"/>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84.62</c:v>
                </c:pt>
                <c:pt idx="1">
                  <c:v>87.5</c:v>
                </c:pt>
                <c:pt idx="2">
                  <c:v>87.39</c:v>
                </c:pt>
                <c:pt idx="3">
                  <c:v>100</c:v>
                </c:pt>
                <c:pt idx="4">
                  <c:v>100</c:v>
                </c:pt>
              </c:numCache>
            </c:numRef>
          </c:val>
          <c:extLst>
            <c:ext xmlns:c16="http://schemas.microsoft.com/office/drawing/2014/chart" uri="{C3380CC4-5D6E-409C-BE32-E72D297353CC}">
              <c16:uniqueId val="{00000000-AE4B-448F-BD54-5F0B053738EA}"/>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66.33</c:v>
                </c:pt>
                <c:pt idx="1">
                  <c:v>66.459999999999994</c:v>
                </c:pt>
                <c:pt idx="2">
                  <c:v>79.09</c:v>
                </c:pt>
                <c:pt idx="3">
                  <c:v>78.900000000000006</c:v>
                </c:pt>
                <c:pt idx="4">
                  <c:v>78.03</c:v>
                </c:pt>
              </c:numCache>
            </c:numRef>
          </c:val>
          <c:smooth val="0"/>
          <c:extLst>
            <c:ext xmlns:c16="http://schemas.microsoft.com/office/drawing/2014/chart" uri="{C3380CC4-5D6E-409C-BE32-E72D297353CC}">
              <c16:uniqueId val="{00000001-AE4B-448F-BD54-5F0B053738EA}"/>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100.02</c:v>
                </c:pt>
                <c:pt idx="1">
                  <c:v>100.04</c:v>
                </c:pt>
                <c:pt idx="2">
                  <c:v>100.01</c:v>
                </c:pt>
                <c:pt idx="3">
                  <c:v>99.98</c:v>
                </c:pt>
                <c:pt idx="4">
                  <c:v>99.92</c:v>
                </c:pt>
              </c:numCache>
            </c:numRef>
          </c:val>
          <c:extLst>
            <c:ext xmlns:c16="http://schemas.microsoft.com/office/drawing/2014/chart" uri="{C3380CC4-5D6E-409C-BE32-E72D297353CC}">
              <c16:uniqueId val="{00000000-4E3C-48FD-BB31-8A33410B89B3}"/>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E3C-48FD-BB31-8A33410B89B3}"/>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FFC-4213-9B70-A627248076D0}"/>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FFC-4213-9B70-A627248076D0}"/>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F1C-4FEA-A431-838FE9E9E929}"/>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F1C-4FEA-A431-838FE9E9E929}"/>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CE8-4CFF-8BD2-4A6375AE8D5B}"/>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CE8-4CFF-8BD2-4A6375AE8D5B}"/>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208-4019-B90C-A873101DF07F}"/>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208-4019-B90C-A873101DF07F}"/>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11A-45D2-B52A-6E8BC09DC66B}"/>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1756.26</c:v>
                </c:pt>
                <c:pt idx="1">
                  <c:v>1864.29</c:v>
                </c:pt>
                <c:pt idx="2">
                  <c:v>1095.52</c:v>
                </c:pt>
                <c:pt idx="3">
                  <c:v>1056.55</c:v>
                </c:pt>
                <c:pt idx="4">
                  <c:v>1278.54</c:v>
                </c:pt>
              </c:numCache>
            </c:numRef>
          </c:val>
          <c:smooth val="0"/>
          <c:extLst>
            <c:ext xmlns:c16="http://schemas.microsoft.com/office/drawing/2014/chart" uri="{C3380CC4-5D6E-409C-BE32-E72D297353CC}">
              <c16:uniqueId val="{00000001-E11A-45D2-B52A-6E8BC09DC66B}"/>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18.18</c:v>
                </c:pt>
                <c:pt idx="1">
                  <c:v>20.29</c:v>
                </c:pt>
                <c:pt idx="2">
                  <c:v>22.78</c:v>
                </c:pt>
                <c:pt idx="3">
                  <c:v>20.58</c:v>
                </c:pt>
                <c:pt idx="4">
                  <c:v>22.48</c:v>
                </c:pt>
              </c:numCache>
            </c:numRef>
          </c:val>
          <c:extLst>
            <c:ext xmlns:c16="http://schemas.microsoft.com/office/drawing/2014/chart" uri="{C3380CC4-5D6E-409C-BE32-E72D297353CC}">
              <c16:uniqueId val="{00000000-D2C3-4F78-B49B-7A4AA0ED8D7A}"/>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45.78</c:v>
                </c:pt>
                <c:pt idx="1">
                  <c:v>51.32</c:v>
                </c:pt>
                <c:pt idx="2">
                  <c:v>39.64</c:v>
                </c:pt>
                <c:pt idx="3">
                  <c:v>40</c:v>
                </c:pt>
                <c:pt idx="4">
                  <c:v>38.74</c:v>
                </c:pt>
              </c:numCache>
            </c:numRef>
          </c:val>
          <c:smooth val="0"/>
          <c:extLst>
            <c:ext xmlns:c16="http://schemas.microsoft.com/office/drawing/2014/chart" uri="{C3380CC4-5D6E-409C-BE32-E72D297353CC}">
              <c16:uniqueId val="{00000001-D2C3-4F78-B49B-7A4AA0ED8D7A}"/>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1332.3</c:v>
                </c:pt>
                <c:pt idx="1">
                  <c:v>1215.3699999999999</c:v>
                </c:pt>
                <c:pt idx="2">
                  <c:v>1212.8900000000001</c:v>
                </c:pt>
                <c:pt idx="3">
                  <c:v>1402.53</c:v>
                </c:pt>
                <c:pt idx="4">
                  <c:v>1229.8599999999999</c:v>
                </c:pt>
              </c:numCache>
            </c:numRef>
          </c:val>
          <c:extLst>
            <c:ext xmlns:c16="http://schemas.microsoft.com/office/drawing/2014/chart" uri="{C3380CC4-5D6E-409C-BE32-E72D297353CC}">
              <c16:uniqueId val="{00000000-9EB7-4481-9E27-CE492EC0FDC7}"/>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367.7</c:v>
                </c:pt>
                <c:pt idx="1">
                  <c:v>329.91</c:v>
                </c:pt>
                <c:pt idx="2">
                  <c:v>449.72</c:v>
                </c:pt>
                <c:pt idx="3">
                  <c:v>437.27</c:v>
                </c:pt>
                <c:pt idx="4">
                  <c:v>456.72</c:v>
                </c:pt>
              </c:numCache>
            </c:numRef>
          </c:val>
          <c:smooth val="0"/>
          <c:extLst>
            <c:ext xmlns:c16="http://schemas.microsoft.com/office/drawing/2014/chart" uri="{C3380CC4-5D6E-409C-BE32-E72D297353CC}">
              <c16:uniqueId val="{00000001-9EB7-4481-9E27-CE492EC0FDC7}"/>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【1,078.44】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【29.92】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【420.17】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Normal="10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0" t="s">
        <v>0</v>
      </c>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c r="AI2" s="70"/>
      <c r="AJ2" s="70"/>
      <c r="AK2" s="70"/>
      <c r="AL2" s="70"/>
      <c r="AM2" s="70"/>
      <c r="AN2" s="70"/>
      <c r="AO2" s="70"/>
      <c r="AP2" s="70"/>
      <c r="AQ2" s="70"/>
      <c r="AR2" s="70"/>
      <c r="AS2" s="70"/>
      <c r="AT2" s="70"/>
      <c r="AU2" s="70"/>
      <c r="AV2" s="70"/>
      <c r="AW2" s="70"/>
      <c r="AX2" s="70"/>
      <c r="AY2" s="70"/>
      <c r="AZ2" s="70"/>
      <c r="BA2" s="70"/>
      <c r="BB2" s="70"/>
      <c r="BC2" s="70"/>
      <c r="BD2" s="70"/>
      <c r="BE2" s="70"/>
      <c r="BF2" s="70"/>
      <c r="BG2" s="70"/>
      <c r="BH2" s="70"/>
      <c r="BI2" s="70"/>
      <c r="BJ2" s="70"/>
      <c r="BK2" s="70"/>
      <c r="BL2" s="70"/>
      <c r="BM2" s="70"/>
      <c r="BN2" s="70"/>
      <c r="BO2" s="70"/>
      <c r="BP2" s="70"/>
      <c r="BQ2" s="70"/>
      <c r="BR2" s="70"/>
      <c r="BS2" s="70"/>
      <c r="BT2" s="70"/>
      <c r="BU2" s="70"/>
      <c r="BV2" s="70"/>
      <c r="BW2" s="70"/>
      <c r="BX2" s="70"/>
      <c r="BY2" s="70"/>
      <c r="BZ2" s="70"/>
    </row>
    <row r="3" spans="1:78" ht="9.75" customHeight="1" x14ac:dyDescent="0.2">
      <c r="A3" s="2"/>
      <c r="B3" s="70"/>
      <c r="C3" s="70"/>
      <c r="D3" s="70"/>
      <c r="E3" s="70"/>
      <c r="F3" s="70"/>
      <c r="G3" s="70"/>
      <c r="H3" s="70"/>
      <c r="I3" s="70"/>
      <c r="J3" s="70"/>
      <c r="K3" s="70"/>
      <c r="L3" s="70"/>
      <c r="M3" s="70"/>
      <c r="N3" s="70"/>
      <c r="O3" s="70"/>
      <c r="P3" s="70"/>
      <c r="Q3" s="70"/>
      <c r="R3" s="70"/>
      <c r="S3" s="70"/>
      <c r="T3" s="70"/>
      <c r="U3" s="70"/>
      <c r="V3" s="70"/>
      <c r="W3" s="70"/>
      <c r="X3" s="70"/>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row>
    <row r="4" spans="1:78" ht="9.75" customHeight="1" x14ac:dyDescent="0.2">
      <c r="A4" s="2"/>
      <c r="B4" s="70"/>
      <c r="C4" s="70"/>
      <c r="D4" s="70"/>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70"/>
      <c r="AH4" s="70"/>
      <c r="AI4" s="70"/>
      <c r="AJ4" s="70"/>
      <c r="AK4" s="70"/>
      <c r="AL4" s="70"/>
      <c r="AM4" s="70"/>
      <c r="AN4" s="70"/>
      <c r="AO4" s="70"/>
      <c r="AP4" s="70"/>
      <c r="AQ4" s="70"/>
      <c r="AR4" s="70"/>
      <c r="AS4" s="70"/>
      <c r="AT4" s="70"/>
      <c r="AU4" s="70"/>
      <c r="AV4" s="70"/>
      <c r="AW4" s="70"/>
      <c r="AX4" s="70"/>
      <c r="AY4" s="70"/>
      <c r="AZ4" s="70"/>
      <c r="BA4" s="70"/>
      <c r="BB4" s="70"/>
      <c r="BC4" s="70"/>
      <c r="BD4" s="70"/>
      <c r="BE4" s="70"/>
      <c r="BF4" s="70"/>
      <c r="BG4" s="70"/>
      <c r="BH4" s="70"/>
      <c r="BI4" s="70"/>
      <c r="BJ4" s="70"/>
      <c r="BK4" s="70"/>
      <c r="BL4" s="70"/>
      <c r="BM4" s="70"/>
      <c r="BN4" s="70"/>
      <c r="BO4" s="70"/>
      <c r="BP4" s="70"/>
      <c r="BQ4" s="70"/>
      <c r="BR4" s="70"/>
      <c r="BS4" s="70"/>
      <c r="BT4" s="70"/>
      <c r="BU4" s="70"/>
      <c r="BV4" s="70"/>
      <c r="BW4" s="70"/>
      <c r="BX4" s="70"/>
      <c r="BY4" s="70"/>
      <c r="BZ4" s="70"/>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1" t="str">
        <f>データ!H6</f>
        <v>山口県　上関町</v>
      </c>
      <c r="C6" s="71"/>
      <c r="D6" s="71"/>
      <c r="E6" s="71"/>
      <c r="F6" s="71"/>
      <c r="G6" s="71"/>
      <c r="H6" s="71"/>
      <c r="I6" s="71"/>
      <c r="J6" s="71"/>
      <c r="K6" s="71"/>
      <c r="L6" s="71"/>
      <c r="M6" s="71"/>
      <c r="N6" s="71"/>
      <c r="O6" s="71"/>
      <c r="P6" s="71"/>
      <c r="Q6" s="71"/>
      <c r="R6" s="71"/>
      <c r="S6" s="71"/>
      <c r="T6" s="71"/>
      <c r="U6" s="71"/>
      <c r="V6" s="71"/>
      <c r="W6" s="71"/>
      <c r="X6" s="71"/>
      <c r="Y6" s="71"/>
      <c r="Z6" s="71"/>
      <c r="AA6" s="71"/>
      <c r="AB6" s="71"/>
      <c r="AC6" s="7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60" t="s">
        <v>1</v>
      </c>
      <c r="C7" s="60"/>
      <c r="D7" s="60"/>
      <c r="E7" s="60"/>
      <c r="F7" s="60"/>
      <c r="G7" s="60"/>
      <c r="H7" s="60"/>
      <c r="I7" s="60" t="s">
        <v>2</v>
      </c>
      <c r="J7" s="60"/>
      <c r="K7" s="60"/>
      <c r="L7" s="60"/>
      <c r="M7" s="60"/>
      <c r="N7" s="60"/>
      <c r="O7" s="60"/>
      <c r="P7" s="60" t="s">
        <v>3</v>
      </c>
      <c r="Q7" s="60"/>
      <c r="R7" s="60"/>
      <c r="S7" s="60"/>
      <c r="T7" s="60"/>
      <c r="U7" s="60"/>
      <c r="V7" s="60"/>
      <c r="W7" s="60" t="s">
        <v>4</v>
      </c>
      <c r="X7" s="60"/>
      <c r="Y7" s="60"/>
      <c r="Z7" s="60"/>
      <c r="AA7" s="60"/>
      <c r="AB7" s="60"/>
      <c r="AC7" s="60"/>
      <c r="AD7" s="60" t="s">
        <v>5</v>
      </c>
      <c r="AE7" s="60"/>
      <c r="AF7" s="60"/>
      <c r="AG7" s="60"/>
      <c r="AH7" s="60"/>
      <c r="AI7" s="60"/>
      <c r="AJ7" s="60"/>
      <c r="AK7" s="3"/>
      <c r="AL7" s="60" t="s">
        <v>6</v>
      </c>
      <c r="AM7" s="60"/>
      <c r="AN7" s="60"/>
      <c r="AO7" s="60"/>
      <c r="AP7" s="60"/>
      <c r="AQ7" s="60"/>
      <c r="AR7" s="60"/>
      <c r="AS7" s="60"/>
      <c r="AT7" s="60" t="s">
        <v>7</v>
      </c>
      <c r="AU7" s="60"/>
      <c r="AV7" s="60"/>
      <c r="AW7" s="60"/>
      <c r="AX7" s="60"/>
      <c r="AY7" s="60"/>
      <c r="AZ7" s="60"/>
      <c r="BA7" s="60"/>
      <c r="BB7" s="60" t="s">
        <v>8</v>
      </c>
      <c r="BC7" s="60"/>
      <c r="BD7" s="60"/>
      <c r="BE7" s="60"/>
      <c r="BF7" s="60"/>
      <c r="BG7" s="60"/>
      <c r="BH7" s="60"/>
      <c r="BI7" s="60"/>
      <c r="BJ7" s="3"/>
      <c r="BK7" s="3"/>
      <c r="BL7" s="63" t="s">
        <v>9</v>
      </c>
      <c r="BM7" s="64"/>
      <c r="BN7" s="64"/>
      <c r="BO7" s="64"/>
      <c r="BP7" s="64"/>
      <c r="BQ7" s="64"/>
      <c r="BR7" s="64"/>
      <c r="BS7" s="64"/>
      <c r="BT7" s="64"/>
      <c r="BU7" s="64"/>
      <c r="BV7" s="64"/>
      <c r="BW7" s="64"/>
      <c r="BX7" s="64"/>
      <c r="BY7" s="65"/>
    </row>
    <row r="8" spans="1:78" ht="18.75" customHeight="1" x14ac:dyDescent="0.2">
      <c r="A8" s="2"/>
      <c r="B8" s="66" t="str">
        <f>データ!I6</f>
        <v>法非適用</v>
      </c>
      <c r="C8" s="66"/>
      <c r="D8" s="66"/>
      <c r="E8" s="66"/>
      <c r="F8" s="66"/>
      <c r="G8" s="66"/>
      <c r="H8" s="66"/>
      <c r="I8" s="66" t="str">
        <f>データ!J6</f>
        <v>下水道事業</v>
      </c>
      <c r="J8" s="66"/>
      <c r="K8" s="66"/>
      <c r="L8" s="66"/>
      <c r="M8" s="66"/>
      <c r="N8" s="66"/>
      <c r="O8" s="66"/>
      <c r="P8" s="66" t="str">
        <f>データ!K6</f>
        <v>漁業集落排水</v>
      </c>
      <c r="Q8" s="66"/>
      <c r="R8" s="66"/>
      <c r="S8" s="66"/>
      <c r="T8" s="66"/>
      <c r="U8" s="66"/>
      <c r="V8" s="66"/>
      <c r="W8" s="66" t="str">
        <f>データ!L6</f>
        <v>H2</v>
      </c>
      <c r="X8" s="66"/>
      <c r="Y8" s="66"/>
      <c r="Z8" s="66"/>
      <c r="AA8" s="66"/>
      <c r="AB8" s="66"/>
      <c r="AC8" s="66"/>
      <c r="AD8" s="67" t="str">
        <f>データ!$M$6</f>
        <v>非設置</v>
      </c>
      <c r="AE8" s="67"/>
      <c r="AF8" s="67"/>
      <c r="AG8" s="67"/>
      <c r="AH8" s="67"/>
      <c r="AI8" s="67"/>
      <c r="AJ8" s="67"/>
      <c r="AK8" s="3"/>
      <c r="AL8" s="55">
        <f>データ!S6</f>
        <v>2390</v>
      </c>
      <c r="AM8" s="55"/>
      <c r="AN8" s="55"/>
      <c r="AO8" s="55"/>
      <c r="AP8" s="55"/>
      <c r="AQ8" s="55"/>
      <c r="AR8" s="55"/>
      <c r="AS8" s="55"/>
      <c r="AT8" s="54">
        <f>データ!T6</f>
        <v>34.69</v>
      </c>
      <c r="AU8" s="54"/>
      <c r="AV8" s="54"/>
      <c r="AW8" s="54"/>
      <c r="AX8" s="54"/>
      <c r="AY8" s="54"/>
      <c r="AZ8" s="54"/>
      <c r="BA8" s="54"/>
      <c r="BB8" s="54">
        <f>データ!U6</f>
        <v>68.900000000000006</v>
      </c>
      <c r="BC8" s="54"/>
      <c r="BD8" s="54"/>
      <c r="BE8" s="54"/>
      <c r="BF8" s="54"/>
      <c r="BG8" s="54"/>
      <c r="BH8" s="54"/>
      <c r="BI8" s="54"/>
      <c r="BJ8" s="3"/>
      <c r="BK8" s="3"/>
      <c r="BL8" s="68" t="s">
        <v>10</v>
      </c>
      <c r="BM8" s="69"/>
      <c r="BN8" s="58" t="s">
        <v>11</v>
      </c>
      <c r="BO8" s="58"/>
      <c r="BP8" s="58"/>
      <c r="BQ8" s="58"/>
      <c r="BR8" s="58"/>
      <c r="BS8" s="58"/>
      <c r="BT8" s="58"/>
      <c r="BU8" s="58"/>
      <c r="BV8" s="58"/>
      <c r="BW8" s="58"/>
      <c r="BX8" s="58"/>
      <c r="BY8" s="59"/>
    </row>
    <row r="9" spans="1:78" ht="18.75" customHeight="1" x14ac:dyDescent="0.2">
      <c r="A9" s="2"/>
      <c r="B9" s="60" t="s">
        <v>12</v>
      </c>
      <c r="C9" s="60"/>
      <c r="D9" s="60"/>
      <c r="E9" s="60"/>
      <c r="F9" s="60"/>
      <c r="G9" s="60"/>
      <c r="H9" s="60"/>
      <c r="I9" s="60" t="s">
        <v>13</v>
      </c>
      <c r="J9" s="60"/>
      <c r="K9" s="60"/>
      <c r="L9" s="60"/>
      <c r="M9" s="60"/>
      <c r="N9" s="60"/>
      <c r="O9" s="60"/>
      <c r="P9" s="60" t="s">
        <v>14</v>
      </c>
      <c r="Q9" s="60"/>
      <c r="R9" s="60"/>
      <c r="S9" s="60"/>
      <c r="T9" s="60"/>
      <c r="U9" s="60"/>
      <c r="V9" s="60"/>
      <c r="W9" s="60" t="s">
        <v>15</v>
      </c>
      <c r="X9" s="60"/>
      <c r="Y9" s="60"/>
      <c r="Z9" s="60"/>
      <c r="AA9" s="60"/>
      <c r="AB9" s="60"/>
      <c r="AC9" s="60"/>
      <c r="AD9" s="60" t="s">
        <v>16</v>
      </c>
      <c r="AE9" s="60"/>
      <c r="AF9" s="60"/>
      <c r="AG9" s="60"/>
      <c r="AH9" s="60"/>
      <c r="AI9" s="60"/>
      <c r="AJ9" s="60"/>
      <c r="AK9" s="3"/>
      <c r="AL9" s="60" t="s">
        <v>17</v>
      </c>
      <c r="AM9" s="60"/>
      <c r="AN9" s="60"/>
      <c r="AO9" s="60"/>
      <c r="AP9" s="60"/>
      <c r="AQ9" s="60"/>
      <c r="AR9" s="60"/>
      <c r="AS9" s="60"/>
      <c r="AT9" s="60" t="s">
        <v>18</v>
      </c>
      <c r="AU9" s="60"/>
      <c r="AV9" s="60"/>
      <c r="AW9" s="60"/>
      <c r="AX9" s="60"/>
      <c r="AY9" s="60"/>
      <c r="AZ9" s="60"/>
      <c r="BA9" s="60"/>
      <c r="BB9" s="60" t="s">
        <v>19</v>
      </c>
      <c r="BC9" s="60"/>
      <c r="BD9" s="60"/>
      <c r="BE9" s="60"/>
      <c r="BF9" s="60"/>
      <c r="BG9" s="60"/>
      <c r="BH9" s="60"/>
      <c r="BI9" s="60"/>
      <c r="BJ9" s="3"/>
      <c r="BK9" s="3"/>
      <c r="BL9" s="61" t="s">
        <v>20</v>
      </c>
      <c r="BM9" s="62"/>
      <c r="BN9" s="52" t="s">
        <v>21</v>
      </c>
      <c r="BO9" s="52"/>
      <c r="BP9" s="52"/>
      <c r="BQ9" s="52"/>
      <c r="BR9" s="52"/>
      <c r="BS9" s="52"/>
      <c r="BT9" s="52"/>
      <c r="BU9" s="52"/>
      <c r="BV9" s="52"/>
      <c r="BW9" s="52"/>
      <c r="BX9" s="52"/>
      <c r="BY9" s="53"/>
    </row>
    <row r="10" spans="1:78" ht="18.75" customHeight="1" x14ac:dyDescent="0.2">
      <c r="A10" s="2"/>
      <c r="B10" s="54" t="str">
        <f>データ!N6</f>
        <v>-</v>
      </c>
      <c r="C10" s="54"/>
      <c r="D10" s="54"/>
      <c r="E10" s="54"/>
      <c r="F10" s="54"/>
      <c r="G10" s="54"/>
      <c r="H10" s="54"/>
      <c r="I10" s="54" t="str">
        <f>データ!O6</f>
        <v>該当数値なし</v>
      </c>
      <c r="J10" s="54"/>
      <c r="K10" s="54"/>
      <c r="L10" s="54"/>
      <c r="M10" s="54"/>
      <c r="N10" s="54"/>
      <c r="O10" s="54"/>
      <c r="P10" s="54">
        <f>データ!P6</f>
        <v>4.21</v>
      </c>
      <c r="Q10" s="54"/>
      <c r="R10" s="54"/>
      <c r="S10" s="54"/>
      <c r="T10" s="54"/>
      <c r="U10" s="54"/>
      <c r="V10" s="54"/>
      <c r="W10" s="54">
        <f>データ!Q6</f>
        <v>108.34</v>
      </c>
      <c r="X10" s="54"/>
      <c r="Y10" s="54"/>
      <c r="Z10" s="54"/>
      <c r="AA10" s="54"/>
      <c r="AB10" s="54"/>
      <c r="AC10" s="54"/>
      <c r="AD10" s="55">
        <f>データ!R6</f>
        <v>3500</v>
      </c>
      <c r="AE10" s="55"/>
      <c r="AF10" s="55"/>
      <c r="AG10" s="55"/>
      <c r="AH10" s="55"/>
      <c r="AI10" s="55"/>
      <c r="AJ10" s="55"/>
      <c r="AK10" s="2"/>
      <c r="AL10" s="55">
        <f>データ!V6</f>
        <v>99</v>
      </c>
      <c r="AM10" s="55"/>
      <c r="AN10" s="55"/>
      <c r="AO10" s="55"/>
      <c r="AP10" s="55"/>
      <c r="AQ10" s="55"/>
      <c r="AR10" s="55"/>
      <c r="AS10" s="55"/>
      <c r="AT10" s="54">
        <f>データ!W6</f>
        <v>0.1</v>
      </c>
      <c r="AU10" s="54"/>
      <c r="AV10" s="54"/>
      <c r="AW10" s="54"/>
      <c r="AX10" s="54"/>
      <c r="AY10" s="54"/>
      <c r="AZ10" s="54"/>
      <c r="BA10" s="54"/>
      <c r="BB10" s="54">
        <f>データ!X6</f>
        <v>990</v>
      </c>
      <c r="BC10" s="54"/>
      <c r="BD10" s="54"/>
      <c r="BE10" s="54"/>
      <c r="BF10" s="54"/>
      <c r="BG10" s="54"/>
      <c r="BH10" s="54"/>
      <c r="BI10" s="54"/>
      <c r="BJ10" s="2"/>
      <c r="BK10" s="2"/>
      <c r="BL10" s="56" t="s">
        <v>22</v>
      </c>
      <c r="BM10" s="57"/>
      <c r="BN10" s="45" t="s">
        <v>23</v>
      </c>
      <c r="BO10" s="45"/>
      <c r="BP10" s="45"/>
      <c r="BQ10" s="45"/>
      <c r="BR10" s="45"/>
      <c r="BS10" s="45"/>
      <c r="BT10" s="45"/>
      <c r="BU10" s="45"/>
      <c r="BV10" s="45"/>
      <c r="BW10" s="45"/>
      <c r="BX10" s="45"/>
      <c r="BY10" s="4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7" t="s">
        <v>24</v>
      </c>
      <c r="BM11" s="47"/>
      <c r="BN11" s="47"/>
      <c r="BO11" s="47"/>
      <c r="BP11" s="47"/>
      <c r="BQ11" s="47"/>
      <c r="BR11" s="47"/>
      <c r="BS11" s="47"/>
      <c r="BT11" s="47"/>
      <c r="BU11" s="47"/>
      <c r="BV11" s="47"/>
      <c r="BW11" s="47"/>
      <c r="BX11" s="47"/>
      <c r="BY11" s="47"/>
      <c r="BZ11" s="4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7"/>
      <c r="BM12" s="47"/>
      <c r="BN12" s="47"/>
      <c r="BO12" s="47"/>
      <c r="BP12" s="47"/>
      <c r="BQ12" s="47"/>
      <c r="BR12" s="47"/>
      <c r="BS12" s="47"/>
      <c r="BT12" s="47"/>
      <c r="BU12" s="47"/>
      <c r="BV12" s="47"/>
      <c r="BW12" s="47"/>
      <c r="BX12" s="47"/>
      <c r="BY12" s="47"/>
      <c r="BZ12" s="4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8"/>
      <c r="BM13" s="48"/>
      <c r="BN13" s="48"/>
      <c r="BO13" s="48"/>
      <c r="BP13" s="48"/>
      <c r="BQ13" s="48"/>
      <c r="BR13" s="48"/>
      <c r="BS13" s="48"/>
      <c r="BT13" s="48"/>
      <c r="BU13" s="48"/>
      <c r="BV13" s="48"/>
      <c r="BW13" s="48"/>
      <c r="BX13" s="48"/>
      <c r="BY13" s="48"/>
      <c r="BZ13" s="48"/>
    </row>
    <row r="14" spans="1:78" ht="13.5" customHeight="1" x14ac:dyDescent="0.2">
      <c r="A14" s="2"/>
      <c r="B14" s="49" t="s">
        <v>25</v>
      </c>
      <c r="C14" s="50"/>
      <c r="D14" s="50"/>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c r="AQ14" s="50"/>
      <c r="AR14" s="50"/>
      <c r="AS14" s="50"/>
      <c r="AT14" s="50"/>
      <c r="AU14" s="50"/>
      <c r="AV14" s="50"/>
      <c r="AW14" s="50"/>
      <c r="AX14" s="50"/>
      <c r="AY14" s="50"/>
      <c r="AZ14" s="50"/>
      <c r="BA14" s="50"/>
      <c r="BB14" s="50"/>
      <c r="BC14" s="50"/>
      <c r="BD14" s="50"/>
      <c r="BE14" s="50"/>
      <c r="BF14" s="50"/>
      <c r="BG14" s="50"/>
      <c r="BH14" s="50"/>
      <c r="BI14" s="50"/>
      <c r="BJ14" s="51"/>
      <c r="BK14" s="2"/>
      <c r="BL14" s="38" t="s">
        <v>26</v>
      </c>
      <c r="BM14" s="39"/>
      <c r="BN14" s="39"/>
      <c r="BO14" s="39"/>
      <c r="BP14" s="39"/>
      <c r="BQ14" s="39"/>
      <c r="BR14" s="39"/>
      <c r="BS14" s="39"/>
      <c r="BT14" s="39"/>
      <c r="BU14" s="39"/>
      <c r="BV14" s="39"/>
      <c r="BW14" s="39"/>
      <c r="BX14" s="39"/>
      <c r="BY14" s="39"/>
      <c r="BZ14" s="40"/>
    </row>
    <row r="15" spans="1:78" ht="13.5" customHeight="1" x14ac:dyDescent="0.2">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119</v>
      </c>
      <c r="BM16" s="30"/>
      <c r="BN16" s="30"/>
      <c r="BO16" s="30"/>
      <c r="BP16" s="30"/>
      <c r="BQ16" s="30"/>
      <c r="BR16" s="30"/>
      <c r="BS16" s="30"/>
      <c r="BT16" s="30"/>
      <c r="BU16" s="30"/>
      <c r="BV16" s="30"/>
      <c r="BW16" s="30"/>
      <c r="BX16" s="30"/>
      <c r="BY16" s="30"/>
      <c r="BZ16" s="3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117</v>
      </c>
      <c r="BM47" s="30"/>
      <c r="BN47" s="30"/>
      <c r="BO47" s="30"/>
      <c r="BP47" s="30"/>
      <c r="BQ47" s="30"/>
      <c r="BR47" s="30"/>
      <c r="BS47" s="30"/>
      <c r="BT47" s="30"/>
      <c r="BU47" s="30"/>
      <c r="BV47" s="30"/>
      <c r="BW47" s="30"/>
      <c r="BX47" s="30"/>
      <c r="BY47" s="30"/>
      <c r="BZ47" s="3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2">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2">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118</v>
      </c>
      <c r="BM66" s="30"/>
      <c r="BN66" s="30"/>
      <c r="BO66" s="30"/>
      <c r="BP66" s="30"/>
      <c r="BQ66" s="30"/>
      <c r="BR66" s="30"/>
      <c r="BS66" s="30"/>
      <c r="BT66" s="30"/>
      <c r="BU66" s="30"/>
      <c r="BV66" s="30"/>
      <c r="BW66" s="30"/>
      <c r="BX66" s="30"/>
      <c r="BY66" s="30"/>
      <c r="BZ66" s="3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2">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2">
      <c r="C84" s="2"/>
    </row>
    <row r="85" spans="1:78" hidden="1" x14ac:dyDescent="0.2">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2">
      <c r="B86" s="12"/>
      <c r="C86" s="12"/>
      <c r="D86" s="12"/>
      <c r="E86" s="12" t="str">
        <f>データ!AI6</f>
        <v/>
      </c>
      <c r="F86" s="12" t="s">
        <v>43</v>
      </c>
      <c r="G86" s="12" t="s">
        <v>44</v>
      </c>
      <c r="H86" s="12" t="str">
        <f>データ!BP6</f>
        <v>【1,078.44】</v>
      </c>
      <c r="I86" s="12" t="str">
        <f>データ!CA6</f>
        <v>【41.91】</v>
      </c>
      <c r="J86" s="12" t="str">
        <f>データ!CL6</f>
        <v>【420.17】</v>
      </c>
      <c r="K86" s="12" t="str">
        <f>データ!CW6</f>
        <v>【29.92】</v>
      </c>
      <c r="L86" s="12" t="str">
        <f>データ!DH6</f>
        <v>【80.39】</v>
      </c>
      <c r="M86" s="12" t="s">
        <v>44</v>
      </c>
      <c r="N86" s="12" t="s">
        <v>44</v>
      </c>
      <c r="O86" s="12" t="str">
        <f>データ!EO6</f>
        <v>【0.01】</v>
      </c>
    </row>
  </sheetData>
  <sheetProtection algorithmName="SHA-512" hashValue="Pg39BXGPfX9J2iAu7d3ybD4UMBz/ztULxtSDLm2q7cmXy1AjmJ84/0yDVe7wVD+dg+SQ+HitvvPZ5mqyuz78eQ==" saltValue="6Oc3kTXnx1fttDi0BI237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2" x14ac:dyDescent="0.2"/>
  <cols>
    <col min="2" max="144" width="11.88671875" customWidth="1"/>
  </cols>
  <sheetData>
    <row r="1" spans="1:145" x14ac:dyDescent="0.2">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2">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2">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2">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2">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2">
      <c r="A6" s="14" t="s">
        <v>97</v>
      </c>
      <c r="B6" s="19">
        <f>B7</f>
        <v>2022</v>
      </c>
      <c r="C6" s="19">
        <f t="shared" ref="C6:X6" si="3">C7</f>
        <v>353418</v>
      </c>
      <c r="D6" s="19">
        <f t="shared" si="3"/>
        <v>47</v>
      </c>
      <c r="E6" s="19">
        <f t="shared" si="3"/>
        <v>17</v>
      </c>
      <c r="F6" s="19">
        <f t="shared" si="3"/>
        <v>6</v>
      </c>
      <c r="G6" s="19">
        <f t="shared" si="3"/>
        <v>0</v>
      </c>
      <c r="H6" s="19" t="str">
        <f t="shared" si="3"/>
        <v>山口県　上関町</v>
      </c>
      <c r="I6" s="19" t="str">
        <f t="shared" si="3"/>
        <v>法非適用</v>
      </c>
      <c r="J6" s="19" t="str">
        <f t="shared" si="3"/>
        <v>下水道事業</v>
      </c>
      <c r="K6" s="19" t="str">
        <f t="shared" si="3"/>
        <v>漁業集落排水</v>
      </c>
      <c r="L6" s="19" t="str">
        <f t="shared" si="3"/>
        <v>H2</v>
      </c>
      <c r="M6" s="19" t="str">
        <f t="shared" si="3"/>
        <v>非設置</v>
      </c>
      <c r="N6" s="20" t="str">
        <f t="shared" si="3"/>
        <v>-</v>
      </c>
      <c r="O6" s="20" t="str">
        <f t="shared" si="3"/>
        <v>該当数値なし</v>
      </c>
      <c r="P6" s="20">
        <f t="shared" si="3"/>
        <v>4.21</v>
      </c>
      <c r="Q6" s="20">
        <f t="shared" si="3"/>
        <v>108.34</v>
      </c>
      <c r="R6" s="20">
        <f t="shared" si="3"/>
        <v>3500</v>
      </c>
      <c r="S6" s="20">
        <f t="shared" si="3"/>
        <v>2390</v>
      </c>
      <c r="T6" s="20">
        <f t="shared" si="3"/>
        <v>34.69</v>
      </c>
      <c r="U6" s="20">
        <f t="shared" si="3"/>
        <v>68.900000000000006</v>
      </c>
      <c r="V6" s="20">
        <f t="shared" si="3"/>
        <v>99</v>
      </c>
      <c r="W6" s="20">
        <f t="shared" si="3"/>
        <v>0.1</v>
      </c>
      <c r="X6" s="20">
        <f t="shared" si="3"/>
        <v>990</v>
      </c>
      <c r="Y6" s="21">
        <f>IF(Y7="",NA(),Y7)</f>
        <v>100.02</v>
      </c>
      <c r="Z6" s="21">
        <f t="shared" ref="Z6:AH6" si="4">IF(Z7="",NA(),Z7)</f>
        <v>100.04</v>
      </c>
      <c r="AA6" s="21">
        <f t="shared" si="4"/>
        <v>100.01</v>
      </c>
      <c r="AB6" s="21">
        <f t="shared" si="4"/>
        <v>99.98</v>
      </c>
      <c r="AC6" s="21">
        <f t="shared" si="4"/>
        <v>99.92</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1756.26</v>
      </c>
      <c r="BL6" s="21">
        <f t="shared" si="7"/>
        <v>1864.29</v>
      </c>
      <c r="BM6" s="21">
        <f t="shared" si="7"/>
        <v>1095.52</v>
      </c>
      <c r="BN6" s="21">
        <f t="shared" si="7"/>
        <v>1056.55</v>
      </c>
      <c r="BO6" s="21">
        <f t="shared" si="7"/>
        <v>1278.54</v>
      </c>
      <c r="BP6" s="20" t="str">
        <f>IF(BP7="","",IF(BP7="-","【-】","【"&amp;SUBSTITUTE(TEXT(BP7,"#,##0.00"),"-","△")&amp;"】"))</f>
        <v>【1,078.44】</v>
      </c>
      <c r="BQ6" s="21">
        <f>IF(BQ7="",NA(),BQ7)</f>
        <v>18.18</v>
      </c>
      <c r="BR6" s="21">
        <f t="shared" ref="BR6:BZ6" si="8">IF(BR7="",NA(),BR7)</f>
        <v>20.29</v>
      </c>
      <c r="BS6" s="21">
        <f t="shared" si="8"/>
        <v>22.78</v>
      </c>
      <c r="BT6" s="21">
        <f t="shared" si="8"/>
        <v>20.58</v>
      </c>
      <c r="BU6" s="21">
        <f t="shared" si="8"/>
        <v>22.48</v>
      </c>
      <c r="BV6" s="21">
        <f t="shared" si="8"/>
        <v>45.78</v>
      </c>
      <c r="BW6" s="21">
        <f t="shared" si="8"/>
        <v>51.32</v>
      </c>
      <c r="BX6" s="21">
        <f t="shared" si="8"/>
        <v>39.64</v>
      </c>
      <c r="BY6" s="21">
        <f t="shared" si="8"/>
        <v>40</v>
      </c>
      <c r="BZ6" s="21">
        <f t="shared" si="8"/>
        <v>38.74</v>
      </c>
      <c r="CA6" s="20" t="str">
        <f>IF(CA7="","",IF(CA7="-","【-】","【"&amp;SUBSTITUTE(TEXT(CA7,"#,##0.00"),"-","△")&amp;"】"))</f>
        <v>【41.91】</v>
      </c>
      <c r="CB6" s="21">
        <f>IF(CB7="",NA(),CB7)</f>
        <v>1332.3</v>
      </c>
      <c r="CC6" s="21">
        <f t="shared" ref="CC6:CK6" si="9">IF(CC7="",NA(),CC7)</f>
        <v>1215.3699999999999</v>
      </c>
      <c r="CD6" s="21">
        <f t="shared" si="9"/>
        <v>1212.8900000000001</v>
      </c>
      <c r="CE6" s="21">
        <f t="shared" si="9"/>
        <v>1402.53</v>
      </c>
      <c r="CF6" s="21">
        <f t="shared" si="9"/>
        <v>1229.8599999999999</v>
      </c>
      <c r="CG6" s="21">
        <f t="shared" si="9"/>
        <v>367.7</v>
      </c>
      <c r="CH6" s="21">
        <f t="shared" si="9"/>
        <v>329.91</v>
      </c>
      <c r="CI6" s="21">
        <f t="shared" si="9"/>
        <v>449.72</v>
      </c>
      <c r="CJ6" s="21">
        <f t="shared" si="9"/>
        <v>437.27</v>
      </c>
      <c r="CK6" s="21">
        <f t="shared" si="9"/>
        <v>456.72</v>
      </c>
      <c r="CL6" s="20" t="str">
        <f>IF(CL7="","",IF(CL7="-","【-】","【"&amp;SUBSTITUTE(TEXT(CL7,"#,##0.00"),"-","△")&amp;"】"))</f>
        <v>【420.17】</v>
      </c>
      <c r="CM6" s="21">
        <f>IF(CM7="",NA(),CM7)</f>
        <v>20.55</v>
      </c>
      <c r="CN6" s="21">
        <f t="shared" ref="CN6:CV6" si="10">IF(CN7="",NA(),CN7)</f>
        <v>19.18</v>
      </c>
      <c r="CO6" s="21">
        <f t="shared" si="10"/>
        <v>19.18</v>
      </c>
      <c r="CP6" s="21">
        <f t="shared" si="10"/>
        <v>26.03</v>
      </c>
      <c r="CQ6" s="21">
        <f t="shared" si="10"/>
        <v>14.38</v>
      </c>
      <c r="CR6" s="21">
        <f t="shared" si="10"/>
        <v>29.43</v>
      </c>
      <c r="CS6" s="21">
        <f t="shared" si="10"/>
        <v>26.7</v>
      </c>
      <c r="CT6" s="21">
        <f t="shared" si="10"/>
        <v>30.19</v>
      </c>
      <c r="CU6" s="21">
        <f t="shared" si="10"/>
        <v>28.77</v>
      </c>
      <c r="CV6" s="21">
        <f t="shared" si="10"/>
        <v>26.22</v>
      </c>
      <c r="CW6" s="20" t="str">
        <f>IF(CW7="","",IF(CW7="-","【-】","【"&amp;SUBSTITUTE(TEXT(CW7,"#,##0.00"),"-","△")&amp;"】"))</f>
        <v>【29.92】</v>
      </c>
      <c r="CX6" s="21">
        <f>IF(CX7="",NA(),CX7)</f>
        <v>84.62</v>
      </c>
      <c r="CY6" s="21">
        <f t="shared" ref="CY6:DG6" si="11">IF(CY7="",NA(),CY7)</f>
        <v>87.5</v>
      </c>
      <c r="CZ6" s="21">
        <f t="shared" si="11"/>
        <v>87.39</v>
      </c>
      <c r="DA6" s="21">
        <f t="shared" si="11"/>
        <v>100</v>
      </c>
      <c r="DB6" s="21">
        <f t="shared" si="11"/>
        <v>100</v>
      </c>
      <c r="DC6" s="21">
        <f t="shared" si="11"/>
        <v>66.33</v>
      </c>
      <c r="DD6" s="21">
        <f t="shared" si="11"/>
        <v>66.459999999999994</v>
      </c>
      <c r="DE6" s="21">
        <f t="shared" si="11"/>
        <v>79.09</v>
      </c>
      <c r="DF6" s="21">
        <f t="shared" si="11"/>
        <v>78.900000000000006</v>
      </c>
      <c r="DG6" s="21">
        <f t="shared" si="11"/>
        <v>78.03</v>
      </c>
      <c r="DH6" s="20" t="str">
        <f>IF(DH7="","",IF(DH7="-","【-】","【"&amp;SUBSTITUTE(TEXT(DH7,"#,##0.00"),"-","△")&amp;"】"))</f>
        <v>【80.39】</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0.26</v>
      </c>
      <c r="EK6" s="21">
        <f t="shared" si="14"/>
        <v>0.04</v>
      </c>
      <c r="EL6" s="21">
        <f t="shared" si="14"/>
        <v>1.6</v>
      </c>
      <c r="EM6" s="21">
        <f t="shared" si="14"/>
        <v>0.01</v>
      </c>
      <c r="EN6" s="21">
        <f t="shared" si="14"/>
        <v>0.01</v>
      </c>
      <c r="EO6" s="20" t="str">
        <f>IF(EO7="","",IF(EO7="-","【-】","【"&amp;SUBSTITUTE(TEXT(EO7,"#,##0.00"),"-","△")&amp;"】"))</f>
        <v>【0.01】</v>
      </c>
    </row>
    <row r="7" spans="1:145" s="22" customFormat="1" x14ac:dyDescent="0.2">
      <c r="A7" s="14"/>
      <c r="B7" s="23">
        <v>2022</v>
      </c>
      <c r="C7" s="23">
        <v>353418</v>
      </c>
      <c r="D7" s="23">
        <v>47</v>
      </c>
      <c r="E7" s="23">
        <v>17</v>
      </c>
      <c r="F7" s="23">
        <v>6</v>
      </c>
      <c r="G7" s="23">
        <v>0</v>
      </c>
      <c r="H7" s="23" t="s">
        <v>98</v>
      </c>
      <c r="I7" s="23" t="s">
        <v>99</v>
      </c>
      <c r="J7" s="23" t="s">
        <v>100</v>
      </c>
      <c r="K7" s="23" t="s">
        <v>101</v>
      </c>
      <c r="L7" s="23" t="s">
        <v>102</v>
      </c>
      <c r="M7" s="23" t="s">
        <v>103</v>
      </c>
      <c r="N7" s="24" t="s">
        <v>104</v>
      </c>
      <c r="O7" s="24" t="s">
        <v>105</v>
      </c>
      <c r="P7" s="24">
        <v>4.21</v>
      </c>
      <c r="Q7" s="24">
        <v>108.34</v>
      </c>
      <c r="R7" s="24">
        <v>3500</v>
      </c>
      <c r="S7" s="24">
        <v>2390</v>
      </c>
      <c r="T7" s="24">
        <v>34.69</v>
      </c>
      <c r="U7" s="24">
        <v>68.900000000000006</v>
      </c>
      <c r="V7" s="24">
        <v>99</v>
      </c>
      <c r="W7" s="24">
        <v>0.1</v>
      </c>
      <c r="X7" s="24">
        <v>990</v>
      </c>
      <c r="Y7" s="24">
        <v>100.02</v>
      </c>
      <c r="Z7" s="24">
        <v>100.04</v>
      </c>
      <c r="AA7" s="24">
        <v>100.01</v>
      </c>
      <c r="AB7" s="24">
        <v>99.98</v>
      </c>
      <c r="AC7" s="24">
        <v>99.92</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1756.26</v>
      </c>
      <c r="BL7" s="24">
        <v>1864.29</v>
      </c>
      <c r="BM7" s="24">
        <v>1095.52</v>
      </c>
      <c r="BN7" s="24">
        <v>1056.55</v>
      </c>
      <c r="BO7" s="24">
        <v>1278.54</v>
      </c>
      <c r="BP7" s="24">
        <v>1078.44</v>
      </c>
      <c r="BQ7" s="24">
        <v>18.18</v>
      </c>
      <c r="BR7" s="24">
        <v>20.29</v>
      </c>
      <c r="BS7" s="24">
        <v>22.78</v>
      </c>
      <c r="BT7" s="24">
        <v>20.58</v>
      </c>
      <c r="BU7" s="24">
        <v>22.48</v>
      </c>
      <c r="BV7" s="24">
        <v>45.78</v>
      </c>
      <c r="BW7" s="24">
        <v>51.32</v>
      </c>
      <c r="BX7" s="24">
        <v>39.64</v>
      </c>
      <c r="BY7" s="24">
        <v>40</v>
      </c>
      <c r="BZ7" s="24">
        <v>38.74</v>
      </c>
      <c r="CA7" s="24">
        <v>41.91</v>
      </c>
      <c r="CB7" s="24">
        <v>1332.3</v>
      </c>
      <c r="CC7" s="24">
        <v>1215.3699999999999</v>
      </c>
      <c r="CD7" s="24">
        <v>1212.8900000000001</v>
      </c>
      <c r="CE7" s="24">
        <v>1402.53</v>
      </c>
      <c r="CF7" s="24">
        <v>1229.8599999999999</v>
      </c>
      <c r="CG7" s="24">
        <v>367.7</v>
      </c>
      <c r="CH7" s="24">
        <v>329.91</v>
      </c>
      <c r="CI7" s="24">
        <v>449.72</v>
      </c>
      <c r="CJ7" s="24">
        <v>437.27</v>
      </c>
      <c r="CK7" s="24">
        <v>456.72</v>
      </c>
      <c r="CL7" s="24">
        <v>420.17</v>
      </c>
      <c r="CM7" s="24">
        <v>20.55</v>
      </c>
      <c r="CN7" s="24">
        <v>19.18</v>
      </c>
      <c r="CO7" s="24">
        <v>19.18</v>
      </c>
      <c r="CP7" s="24">
        <v>26.03</v>
      </c>
      <c r="CQ7" s="24">
        <v>14.38</v>
      </c>
      <c r="CR7" s="24">
        <v>29.43</v>
      </c>
      <c r="CS7" s="24">
        <v>26.7</v>
      </c>
      <c r="CT7" s="24">
        <v>30.19</v>
      </c>
      <c r="CU7" s="24">
        <v>28.77</v>
      </c>
      <c r="CV7" s="24">
        <v>26.22</v>
      </c>
      <c r="CW7" s="24">
        <v>29.92</v>
      </c>
      <c r="CX7" s="24">
        <v>84.62</v>
      </c>
      <c r="CY7" s="24">
        <v>87.5</v>
      </c>
      <c r="CZ7" s="24">
        <v>87.39</v>
      </c>
      <c r="DA7" s="24">
        <v>100</v>
      </c>
      <c r="DB7" s="24">
        <v>100</v>
      </c>
      <c r="DC7" s="24">
        <v>66.33</v>
      </c>
      <c r="DD7" s="24">
        <v>66.459999999999994</v>
      </c>
      <c r="DE7" s="24">
        <v>79.09</v>
      </c>
      <c r="DF7" s="24">
        <v>78.900000000000006</v>
      </c>
      <c r="DG7" s="24">
        <v>78.03</v>
      </c>
      <c r="DH7" s="24">
        <v>80.39</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0.26</v>
      </c>
      <c r="EK7" s="24">
        <v>0.04</v>
      </c>
      <c r="EL7" s="24">
        <v>1.6</v>
      </c>
      <c r="EM7" s="24">
        <v>0.01</v>
      </c>
      <c r="EN7" s="24">
        <v>0.01</v>
      </c>
      <c r="EO7" s="24">
        <v>0.01</v>
      </c>
    </row>
    <row r="8" spans="1:145"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
      <c r="A10" s="26" t="s">
        <v>48</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2">
      <c r="B11">
        <v>4</v>
      </c>
      <c r="C11">
        <v>3</v>
      </c>
      <c r="D11">
        <v>2</v>
      </c>
      <c r="E11">
        <v>1</v>
      </c>
      <c r="F11">
        <v>0</v>
      </c>
      <c r="G11" t="s">
        <v>111</v>
      </c>
    </row>
    <row r="12" spans="1:145" x14ac:dyDescent="0.2">
      <c r="B12">
        <v>1</v>
      </c>
      <c r="C12">
        <v>1</v>
      </c>
      <c r="D12">
        <v>2</v>
      </c>
      <c r="E12">
        <v>3</v>
      </c>
      <c r="F12">
        <v>4</v>
      </c>
      <c r="G12" t="s">
        <v>112</v>
      </c>
    </row>
    <row r="13" spans="1:145" x14ac:dyDescent="0.2">
      <c r="B13" t="s">
        <v>113</v>
      </c>
      <c r="C13" t="s">
        <v>114</v>
      </c>
      <c r="D13" t="s">
        <v>115</v>
      </c>
      <c r="E13" t="s">
        <v>114</v>
      </c>
      <c r="F13" t="s">
        <v>114</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2024-02-03T01:06:27Z</cp:lastPrinted>
  <dcterms:created xsi:type="dcterms:W3CDTF">2023-12-12T02:57:51Z</dcterms:created>
  <dcterms:modified xsi:type="dcterms:W3CDTF">2024-02-03T01:09:36Z</dcterms:modified>
  <cp:category/>
</cp:coreProperties>
</file>