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\\10.17.41.28\share\06 選挙管理委員会事務局\07 選挙人名簿\R７\R7.7.2登録【選挙時】\07人数修正（周南市関係）\"/>
    </mc:Choice>
  </mc:AlternateContent>
  <xr:revisionPtr revIDLastSave="0" documentId="13_ncr:1_{3BDAE8F9-AB72-4C10-B44A-25B27BFABE44}" xr6:coauthVersionLast="36" xr6:coauthVersionMax="36" xr10:uidLastSave="{00000000-0000-0000-0000-000000000000}"/>
  <bookViews>
    <workbookView xWindow="32769" yWindow="32769" windowWidth="18223" windowHeight="8289" activeTab="1" xr2:uid="{00000000-000D-0000-FFFF-FFFF00000000}"/>
  </bookViews>
  <sheets>
    <sheet name="選挙人名簿" sheetId="5" r:id="rId1"/>
    <sheet name="在外選挙人" sheetId="4" r:id="rId2"/>
    <sheet name="合計" sheetId="6" r:id="rId3"/>
  </sheets>
  <definedNames>
    <definedName name="_Regression_Int" localSheetId="2" hidden="1">1</definedName>
    <definedName name="_Regression_Int" localSheetId="1" hidden="1">1</definedName>
    <definedName name="_Regression_Int" localSheetId="0" hidden="1">1</definedName>
    <definedName name="\l" localSheetId="2">合計!#REF!</definedName>
    <definedName name="\l" localSheetId="1">在外選挙人!#REF!</definedName>
    <definedName name="\l" localSheetId="0">選挙人名簿!#REF!</definedName>
    <definedName name="\l">#REF!</definedName>
    <definedName name="\m" localSheetId="2">合計!#REF!</definedName>
    <definedName name="\m" localSheetId="1">在外選挙人!#REF!</definedName>
    <definedName name="\m" localSheetId="0">選挙人名簿!#REF!</definedName>
    <definedName name="\m">#REF!</definedName>
    <definedName name="ERR" localSheetId="2">合計!#REF!</definedName>
    <definedName name="ERR" localSheetId="1">在外選挙人!#REF!</definedName>
    <definedName name="ERR" localSheetId="0">選挙人名簿!#REF!</definedName>
    <definedName name="ERR">#REF!</definedName>
    <definedName name="LOCAL" localSheetId="2">合計!#REF!</definedName>
    <definedName name="LOCAL" localSheetId="1">在外選挙人!#REF!</definedName>
    <definedName name="LOCAL" localSheetId="0">選挙人名簿!#REF!</definedName>
    <definedName name="LOCAL">#REF!</definedName>
    <definedName name="MENU" localSheetId="2">合計!#REF!</definedName>
    <definedName name="MENU" localSheetId="1">在外選挙人!#REF!</definedName>
    <definedName name="MENU" localSheetId="0">選挙人名簿!#REF!</definedName>
    <definedName name="MENU">#REF!</definedName>
    <definedName name="_xlnm.Print_Area" localSheetId="2">合計!$A$1:$F$38</definedName>
    <definedName name="_xlnm.Print_Area" localSheetId="1">在外選挙人!$A$1:$F$34</definedName>
    <definedName name="_xlnm.Print_Area" localSheetId="0">選挙人名簿!$A$1:$F$34</definedName>
    <definedName name="Print_Area_MI" localSheetId="2">合計!$A$2:$F$38</definedName>
    <definedName name="Print_Area_MI" localSheetId="1">在外選挙人!$A$2:$F$35</definedName>
    <definedName name="Print_Area_MI" localSheetId="0">選挙人名簿!$A$2:$F$35</definedName>
  </definedNames>
  <calcPr calcId="191029"/>
</workbook>
</file>

<file path=xl/calcChain.xml><?xml version="1.0" encoding="utf-8"?>
<calcChain xmlns="http://schemas.openxmlformats.org/spreadsheetml/2006/main">
  <c r="C34" i="6" l="1"/>
  <c r="E8" i="6"/>
  <c r="E9" i="6"/>
  <c r="E10" i="6"/>
  <c r="E11" i="6"/>
  <c r="E12" i="6"/>
  <c r="E13" i="6"/>
  <c r="E14" i="6"/>
  <c r="E15" i="6"/>
  <c r="E16" i="6"/>
  <c r="E17" i="6"/>
  <c r="E18" i="6"/>
  <c r="E19" i="6"/>
  <c r="E20" i="6"/>
  <c r="E21" i="6"/>
  <c r="E22" i="6"/>
  <c r="E23" i="6"/>
  <c r="E24" i="6"/>
  <c r="E25" i="6"/>
  <c r="E26" i="6"/>
  <c r="E27" i="6"/>
  <c r="E28" i="6"/>
  <c r="E29" i="6"/>
  <c r="E30" i="6"/>
  <c r="E31" i="6"/>
  <c r="E32" i="6"/>
  <c r="E33" i="6"/>
  <c r="C24" i="4"/>
  <c r="B30" i="6"/>
  <c r="B31" i="6" s="1"/>
  <c r="C30" i="6"/>
  <c r="C31" i="6" s="1"/>
  <c r="C28" i="6"/>
  <c r="B28" i="6"/>
  <c r="D28" i="6" s="1"/>
  <c r="C27" i="6"/>
  <c r="D27" i="6" s="1"/>
  <c r="B27" i="6"/>
  <c r="C26" i="6"/>
  <c r="B26" i="6"/>
  <c r="C24" i="6"/>
  <c r="C25" i="6" s="1"/>
  <c r="B24" i="6"/>
  <c r="D24" i="6" s="1"/>
  <c r="C22" i="6"/>
  <c r="D22" i="6" s="1"/>
  <c r="B22" i="6"/>
  <c r="B23" i="6" s="1"/>
  <c r="C8" i="6"/>
  <c r="C9" i="6"/>
  <c r="C10" i="6"/>
  <c r="C11" i="6"/>
  <c r="C12" i="6"/>
  <c r="D12" i="6" s="1"/>
  <c r="F12" i="6" s="1"/>
  <c r="C13" i="6"/>
  <c r="C14" i="6"/>
  <c r="C15" i="6"/>
  <c r="C16" i="6"/>
  <c r="C17" i="6"/>
  <c r="C18" i="6"/>
  <c r="C19" i="6"/>
  <c r="C20" i="6"/>
  <c r="D20" i="6" s="1"/>
  <c r="F20" i="6" s="1"/>
  <c r="B8" i="6"/>
  <c r="D8" i="6" s="1"/>
  <c r="F8" i="6" s="1"/>
  <c r="B9" i="6"/>
  <c r="B10" i="6"/>
  <c r="D10" i="6" s="1"/>
  <c r="F10" i="6" s="1"/>
  <c r="B11" i="6"/>
  <c r="B12" i="6"/>
  <c r="B13" i="6"/>
  <c r="B14" i="6"/>
  <c r="D14" i="6" s="1"/>
  <c r="B15" i="6"/>
  <c r="D15" i="6" s="1"/>
  <c r="B16" i="6"/>
  <c r="B17" i="6"/>
  <c r="B18" i="6"/>
  <c r="D18" i="6" s="1"/>
  <c r="F18" i="6" s="1"/>
  <c r="B19" i="6"/>
  <c r="B20" i="6"/>
  <c r="C30" i="4"/>
  <c r="C28" i="5"/>
  <c r="B20" i="4"/>
  <c r="B34" i="6"/>
  <c r="E37" i="6"/>
  <c r="B24" i="4"/>
  <c r="D33" i="5"/>
  <c r="D33" i="4"/>
  <c r="D23" i="4"/>
  <c r="D24" i="4" s="1"/>
  <c r="F24" i="4" s="1"/>
  <c r="D21" i="4"/>
  <c r="F21" i="4" s="1"/>
  <c r="C28" i="4"/>
  <c r="D16" i="4"/>
  <c r="F16" i="4" s="1"/>
  <c r="D15" i="4"/>
  <c r="D23" i="5"/>
  <c r="D24" i="5" s="1"/>
  <c r="D21" i="5"/>
  <c r="F21" i="5" s="1"/>
  <c r="C30" i="5"/>
  <c r="D16" i="5"/>
  <c r="F16" i="5" s="1"/>
  <c r="D15" i="5"/>
  <c r="F15" i="5" s="1"/>
  <c r="D7" i="5"/>
  <c r="D8" i="5"/>
  <c r="F8" i="5" s="1"/>
  <c r="D9" i="5"/>
  <c r="F9" i="5" s="1"/>
  <c r="D10" i="5"/>
  <c r="F10" i="5" s="1"/>
  <c r="D11" i="5"/>
  <c r="F11" i="5" s="1"/>
  <c r="D12" i="5"/>
  <c r="F12" i="5" s="1"/>
  <c r="D13" i="5"/>
  <c r="F13" i="5" s="1"/>
  <c r="D14" i="5"/>
  <c r="F14" i="5"/>
  <c r="D17" i="5"/>
  <c r="F17" i="5" s="1"/>
  <c r="D18" i="5"/>
  <c r="F18" i="5" s="1"/>
  <c r="D19" i="5"/>
  <c r="F19" i="5" s="1"/>
  <c r="B20" i="5"/>
  <c r="C20" i="5"/>
  <c r="B22" i="5"/>
  <c r="C22" i="5"/>
  <c r="B24" i="5"/>
  <c r="C24" i="5"/>
  <c r="D25" i="5"/>
  <c r="F25" i="5" s="1"/>
  <c r="D26" i="5"/>
  <c r="F26" i="5" s="1"/>
  <c r="D27" i="5"/>
  <c r="F27" i="5" s="1"/>
  <c r="B28" i="5"/>
  <c r="D29" i="5"/>
  <c r="F29" i="5" s="1"/>
  <c r="B30" i="5"/>
  <c r="D30" i="5"/>
  <c r="F30" i="5" s="1"/>
  <c r="B28" i="4"/>
  <c r="D28" i="4" s="1"/>
  <c r="F28" i="4" s="1"/>
  <c r="B30" i="4"/>
  <c r="D30" i="4" s="1"/>
  <c r="F30" i="4" s="1"/>
  <c r="D7" i="4"/>
  <c r="F7" i="4" s="1"/>
  <c r="D8" i="4"/>
  <c r="F8" i="4" s="1"/>
  <c r="D9" i="4"/>
  <c r="F9" i="4" s="1"/>
  <c r="D10" i="4"/>
  <c r="F10" i="4" s="1"/>
  <c r="D11" i="4"/>
  <c r="F11" i="4" s="1"/>
  <c r="D12" i="4"/>
  <c r="F12" i="4" s="1"/>
  <c r="D13" i="4"/>
  <c r="F13" i="4" s="1"/>
  <c r="D14" i="4"/>
  <c r="F14" i="4" s="1"/>
  <c r="D17" i="4"/>
  <c r="F17" i="4" s="1"/>
  <c r="D18" i="4"/>
  <c r="F18" i="4" s="1"/>
  <c r="D19" i="4"/>
  <c r="F19" i="4" s="1"/>
  <c r="D29" i="4"/>
  <c r="F29" i="4" s="1"/>
  <c r="D27" i="4"/>
  <c r="F27" i="4" s="1"/>
  <c r="D26" i="4"/>
  <c r="F26" i="4" s="1"/>
  <c r="D25" i="4"/>
  <c r="F25" i="4" s="1"/>
  <c r="C20" i="4"/>
  <c r="C22" i="4"/>
  <c r="B22" i="4"/>
  <c r="D34" i="6"/>
  <c r="F23" i="4"/>
  <c r="E38" i="6"/>
  <c r="D28" i="5"/>
  <c r="F28" i="5" s="1"/>
  <c r="D26" i="6"/>
  <c r="D22" i="5"/>
  <c r="F22" i="5" s="1"/>
  <c r="D19" i="6"/>
  <c r="F19" i="6" s="1"/>
  <c r="D11" i="6"/>
  <c r="F11" i="6" s="1"/>
  <c r="F7" i="5"/>
  <c r="C31" i="4" l="1"/>
  <c r="C32" i="4" s="1"/>
  <c r="C34" i="4" s="1"/>
  <c r="D22" i="4"/>
  <c r="F22" i="4" s="1"/>
  <c r="D20" i="4"/>
  <c r="F20" i="4" s="1"/>
  <c r="D9" i="6"/>
  <c r="F9" i="6" s="1"/>
  <c r="D30" i="6"/>
  <c r="F30" i="6" s="1"/>
  <c r="F31" i="6" s="1"/>
  <c r="C31" i="5"/>
  <c r="B25" i="6"/>
  <c r="B31" i="5"/>
  <c r="B32" i="5" s="1"/>
  <c r="C32" i="5"/>
  <c r="C37" i="6" s="1"/>
  <c r="D20" i="5"/>
  <c r="F20" i="5" s="1"/>
  <c r="D29" i="6"/>
  <c r="F26" i="6"/>
  <c r="C29" i="6"/>
  <c r="B31" i="4"/>
  <c r="B32" i="4" s="1"/>
  <c r="B34" i="4" s="1"/>
  <c r="F22" i="6"/>
  <c r="F23" i="6" s="1"/>
  <c r="D23" i="6"/>
  <c r="D31" i="4"/>
  <c r="F31" i="4" s="1"/>
  <c r="C23" i="6"/>
  <c r="C21" i="6"/>
  <c r="F15" i="4"/>
  <c r="D13" i="6"/>
  <c r="F13" i="6" s="1"/>
  <c r="B21" i="6"/>
  <c r="D16" i="6"/>
  <c r="F16" i="6" s="1"/>
  <c r="D17" i="6"/>
  <c r="F17" i="6" s="1"/>
  <c r="B29" i="6"/>
  <c r="F28" i="6"/>
  <c r="F27" i="6"/>
  <c r="D25" i="6"/>
  <c r="F24" i="6"/>
  <c r="F25" i="6" s="1"/>
  <c r="F24" i="5"/>
  <c r="D31" i="5"/>
  <c r="F31" i="5" s="1"/>
  <c r="F23" i="5"/>
  <c r="F15" i="6"/>
  <c r="F14" i="6"/>
  <c r="D31" i="6" l="1"/>
  <c r="C32" i="6"/>
  <c r="B32" i="6"/>
  <c r="C38" i="6"/>
  <c r="F29" i="6"/>
  <c r="F32" i="6" s="1"/>
  <c r="D32" i="6"/>
  <c r="C34" i="5"/>
  <c r="F21" i="6"/>
  <c r="B38" i="6"/>
  <c r="D32" i="4"/>
  <c r="D34" i="4" s="1"/>
  <c r="C33" i="6"/>
  <c r="C35" i="6" s="1"/>
  <c r="B33" i="6"/>
  <c r="B35" i="6" s="1"/>
  <c r="D21" i="6"/>
  <c r="D32" i="5"/>
  <c r="F32" i="5" s="1"/>
  <c r="B37" i="6"/>
  <c r="D37" i="6" s="1"/>
  <c r="F37" i="6" s="1"/>
  <c r="B34" i="5"/>
  <c r="D38" i="6" l="1"/>
  <c r="F38" i="6" s="1"/>
  <c r="D33" i="6"/>
  <c r="D35" i="6" s="1"/>
  <c r="F33" i="6"/>
  <c r="F32" i="4"/>
  <c r="D34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 satisfied Microsoft Office User</author>
  </authors>
  <commentList>
    <comment ref="C3" authorId="0" shapeId="0" xr:uid="{00000000-0006-0000-0000-000001000000}">
      <text>
        <r>
          <rPr>
            <sz val="9"/>
            <color indexed="81"/>
            <rFont val="ＭＳ Ｐゴシック"/>
            <family val="3"/>
            <charset val="128"/>
          </rPr>
          <t>数式を変換できませんでした。</t>
        </r>
      </text>
    </comment>
    <comment ref="E33" authorId="0" shapeId="0" xr:uid="{00000000-0006-0000-0000-000002000000}">
      <text>
        <r>
          <rPr>
            <sz val="9"/>
            <color indexed="81"/>
            <rFont val="ＭＳ Ｐゴシック"/>
            <family val="3"/>
            <charset val="128"/>
          </rPr>
          <t>数式を変換できませんでした。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 satisfied Microsoft Office User</author>
  </authors>
  <commentList>
    <comment ref="C3" authorId="0" shapeId="0" xr:uid="{00000000-0006-0000-0100-000001000000}">
      <text>
        <r>
          <rPr>
            <sz val="9"/>
            <color indexed="81"/>
            <rFont val="ＭＳ Ｐゴシック"/>
            <family val="3"/>
            <charset val="128"/>
          </rPr>
          <t>数式を変換できませんでした。</t>
        </r>
      </text>
    </comment>
    <comment ref="E33" authorId="0" shapeId="0" xr:uid="{00000000-0006-0000-0100-000002000000}">
      <text>
        <r>
          <rPr>
            <sz val="9"/>
            <color indexed="81"/>
            <rFont val="ＭＳ Ｐゴシック"/>
            <family val="3"/>
            <charset val="128"/>
          </rPr>
          <t>数式を変換できませんでした。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 satisfied Microsoft Office User</author>
  </authors>
  <commentList>
    <comment ref="E34" authorId="0" shapeId="0" xr:uid="{00000000-0006-0000-0200-000001000000}">
      <text>
        <r>
          <rPr>
            <sz val="9"/>
            <color indexed="81"/>
            <rFont val="ＭＳ Ｐゴシック"/>
            <family val="3"/>
            <charset val="128"/>
          </rPr>
          <t>数式を変換できませんでした。</t>
        </r>
      </text>
    </comment>
  </commentList>
</comments>
</file>

<file path=xl/sharedStrings.xml><?xml version="1.0" encoding="utf-8"?>
<sst xmlns="http://schemas.openxmlformats.org/spreadsheetml/2006/main" count="127" uniqueCount="50">
  <si>
    <t>区  分</t>
  </si>
  <si>
    <t>男</t>
  </si>
  <si>
    <t>女</t>
  </si>
  <si>
    <t>計</t>
  </si>
  <si>
    <t>現  在</t>
  </si>
  <si>
    <t>増  減</t>
  </si>
  <si>
    <t>Ａ</t>
  </si>
  <si>
    <t>Ｂ</t>
  </si>
  <si>
    <t>Ａ－Ｂ</t>
  </si>
  <si>
    <t>増      減</t>
  </si>
  <si>
    <t>下　  関 　 市</t>
  </si>
  <si>
    <t>宇 　 部 　 市</t>
  </si>
  <si>
    <t>山 　 口 　 市</t>
  </si>
  <si>
    <t>萩 　　     市</t>
  </si>
  <si>
    <t>防 　 府 　 市</t>
  </si>
  <si>
    <t>下　  松 　 市</t>
  </si>
  <si>
    <t>岩 　 国  　市</t>
  </si>
  <si>
    <t>光  　　    市</t>
  </si>
  <si>
    <t>長　  門 　 市</t>
  </si>
  <si>
    <t>柳 　 井 　 市</t>
  </si>
  <si>
    <t>美 　 祢  　市</t>
  </si>
  <si>
    <t>大 島 郡 計</t>
  </si>
  <si>
    <t>和 　 木 　 町</t>
  </si>
  <si>
    <t>玖 珂 郡 計</t>
  </si>
  <si>
    <t>上　  関 　 町</t>
  </si>
  <si>
    <t>田　布　施　町</t>
  </si>
  <si>
    <t>平 　 生  　町</t>
  </si>
  <si>
    <t>阿 　 武 　 町</t>
  </si>
  <si>
    <t>阿 武 郡 計</t>
  </si>
  <si>
    <t>県        計</t>
  </si>
  <si>
    <t>国 内 選 挙 人</t>
  </si>
  <si>
    <t>在 外 選 挙 人</t>
  </si>
  <si>
    <t>周　　南　　市</t>
    <rPh sb="0" eb="1">
      <t>シュウ</t>
    </rPh>
    <rPh sb="3" eb="4">
      <t>ミナミ</t>
    </rPh>
    <rPh sb="6" eb="7">
      <t>シ</t>
    </rPh>
    <phoneticPr fontId="3"/>
  </si>
  <si>
    <t>山陽小野田市</t>
    <rPh sb="0" eb="1">
      <t>ヤマ</t>
    </rPh>
    <rPh sb="1" eb="2">
      <t>ヨウ</t>
    </rPh>
    <rPh sb="2" eb="5">
      <t>オノダ</t>
    </rPh>
    <rPh sb="5" eb="6">
      <t>シ</t>
    </rPh>
    <phoneticPr fontId="3"/>
  </si>
  <si>
    <t>周 防 大 島 町</t>
    <rPh sb="0" eb="1">
      <t>シュウ</t>
    </rPh>
    <rPh sb="2" eb="3">
      <t>ボウ</t>
    </rPh>
    <rPh sb="4" eb="5">
      <t>ダイ</t>
    </rPh>
    <rPh sb="6" eb="7">
      <t>シマ</t>
    </rPh>
    <rPh sb="8" eb="9">
      <t>マチ</t>
    </rPh>
    <phoneticPr fontId="3"/>
  </si>
  <si>
    <t>熊 毛 郡 計</t>
    <rPh sb="6" eb="7">
      <t>ケイ</t>
    </rPh>
    <phoneticPr fontId="3"/>
  </si>
  <si>
    <t>郡       計</t>
    <rPh sb="0" eb="1">
      <t>グン</t>
    </rPh>
    <phoneticPr fontId="1"/>
  </si>
  <si>
    <t>(１／３)</t>
    <phoneticPr fontId="1"/>
  </si>
  <si>
    <t>(２／３)</t>
    <phoneticPr fontId="1"/>
  </si>
  <si>
    <t>(３／３)</t>
    <phoneticPr fontId="1"/>
  </si>
  <si>
    <t>市  計</t>
    <phoneticPr fontId="1"/>
  </si>
  <si>
    <t>令和４年６月21日</t>
    <rPh sb="0" eb="2">
      <t>レイワ</t>
    </rPh>
    <rPh sb="3" eb="4">
      <t>ネン</t>
    </rPh>
    <rPh sb="5" eb="6">
      <t>ガツ</t>
    </rPh>
    <rPh sb="8" eb="9">
      <t>ニチ</t>
    </rPh>
    <phoneticPr fontId="1"/>
  </si>
  <si>
    <t>令和４年６月21日現在</t>
    <phoneticPr fontId="1"/>
  </si>
  <si>
    <t>令和７年７月２日現在</t>
    <rPh sb="0" eb="2">
      <t>レイワ</t>
    </rPh>
    <phoneticPr fontId="1"/>
  </si>
  <si>
    <t>令和７年７月２０日執行</t>
    <rPh sb="0" eb="2">
      <t>レイワ</t>
    </rPh>
    <rPh sb="9" eb="11">
      <t>シッコウ</t>
    </rPh>
    <phoneticPr fontId="1"/>
  </si>
  <si>
    <t>第２７回参議院議員通常選挙</t>
    <rPh sb="0" eb="1">
      <t>ダイ</t>
    </rPh>
    <rPh sb="3" eb="4">
      <t>カイ</t>
    </rPh>
    <rPh sb="4" eb="13">
      <t>サンギインギインツウジョウセンキョ</t>
    </rPh>
    <phoneticPr fontId="1"/>
  </si>
  <si>
    <t>令和７年７月２日現在</t>
    <rPh sb="0" eb="2">
      <t>レイワ</t>
    </rPh>
    <rPh sb="3" eb="4">
      <t>ネン</t>
    </rPh>
    <rPh sb="5" eb="6">
      <t>ガツ</t>
    </rPh>
    <rPh sb="7" eb="10">
      <t>ニチゲンザイ</t>
    </rPh>
    <phoneticPr fontId="1"/>
  </si>
  <si>
    <r>
      <t>令和７年７月２０日執行　第２７回参議院議員通常選挙　選挙人名簿登録者数</t>
    </r>
    <r>
      <rPr>
        <sz val="14"/>
        <color rgb="FFFF0000"/>
        <rFont val="ＭＳ 明朝"/>
        <family val="1"/>
        <charset val="128"/>
      </rPr>
      <t>（７月７日訂正）</t>
    </r>
    <rPh sb="0" eb="2">
      <t>レイワ</t>
    </rPh>
    <rPh sb="12" eb="13">
      <t>ダイ</t>
    </rPh>
    <rPh sb="15" eb="16">
      <t>カイ</t>
    </rPh>
    <rPh sb="16" eb="25">
      <t>サンギインギインツウジョウセンキョ</t>
    </rPh>
    <rPh sb="26" eb="28">
      <t>センキョ</t>
    </rPh>
    <rPh sb="28" eb="29">
      <t>ニン</t>
    </rPh>
    <rPh sb="29" eb="31">
      <t>メイボ</t>
    </rPh>
    <rPh sb="31" eb="33">
      <t>トウロク</t>
    </rPh>
    <rPh sb="33" eb="34">
      <t>シャ</t>
    </rPh>
    <rPh sb="34" eb="35">
      <t>スウ</t>
    </rPh>
    <rPh sb="37" eb="38">
      <t>ガツ</t>
    </rPh>
    <rPh sb="39" eb="40">
      <t>ニチ</t>
    </rPh>
    <rPh sb="40" eb="42">
      <t>テイセイ</t>
    </rPh>
    <phoneticPr fontId="1"/>
  </si>
  <si>
    <r>
      <t>令和７年７月２０日執行　第２７回参議院議員通常選挙　在外選挙人名簿登録者数</t>
    </r>
    <r>
      <rPr>
        <sz val="14"/>
        <color rgb="FFFF0000"/>
        <rFont val="ＭＳ 明朝"/>
        <family val="1"/>
        <charset val="128"/>
      </rPr>
      <t>（７月７日訂正）</t>
    </r>
    <rPh sb="0" eb="2">
      <t>レイワ</t>
    </rPh>
    <rPh sb="12" eb="13">
      <t>ダイ</t>
    </rPh>
    <rPh sb="15" eb="16">
      <t>カイ</t>
    </rPh>
    <rPh sb="16" eb="25">
      <t>サンギインギインツウジョウセンキョ</t>
    </rPh>
    <rPh sb="26" eb="28">
      <t>ザイガイ</t>
    </rPh>
    <rPh sb="28" eb="30">
      <t>センキョ</t>
    </rPh>
    <rPh sb="30" eb="31">
      <t>ニン</t>
    </rPh>
    <rPh sb="31" eb="33">
      <t>メイボ</t>
    </rPh>
    <rPh sb="33" eb="35">
      <t>トウロク</t>
    </rPh>
    <rPh sb="35" eb="36">
      <t>シャ</t>
    </rPh>
    <rPh sb="36" eb="37">
      <t>スウ</t>
    </rPh>
    <phoneticPr fontId="1"/>
  </si>
  <si>
    <r>
      <t>選挙人名簿登録者及び在外選挙人名簿登録者の合計数</t>
    </r>
    <r>
      <rPr>
        <sz val="14"/>
        <color rgb="FFFF0000"/>
        <rFont val="ＭＳ 明朝"/>
        <family val="1"/>
        <charset val="128"/>
      </rPr>
      <t>（７月７日訂正）</t>
    </r>
    <rPh sb="15" eb="17">
      <t>メイボ</t>
    </rPh>
    <rPh sb="21" eb="23">
      <t>ゴウケイ</t>
    </rPh>
    <rPh sb="23" eb="24">
      <t>スウ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</si>
</sst>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4"/>
      <name val="ＭＳ 明朝"/>
      <family val="1"/>
      <charset val="128"/>
    </font>
    <font>
      <sz val="7"/>
      <name val="ＭＳ Ｐ明朝"/>
      <family val="1"/>
      <charset val="128"/>
    </font>
    <font>
      <sz val="9"/>
      <color indexed="81"/>
      <name val="ＭＳ Ｐゴシック"/>
      <family val="3"/>
      <charset val="128"/>
    </font>
    <font>
      <sz val="14"/>
      <color indexed="8"/>
      <name val="ＭＳ 明朝"/>
      <family val="1"/>
      <charset val="128"/>
    </font>
    <font>
      <sz val="12"/>
      <color indexed="8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14"/>
      <color rgb="FFFF0000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</borders>
  <cellStyleXfs count="1">
    <xf numFmtId="0" fontId="0" fillId="0" borderId="0"/>
  </cellStyleXfs>
  <cellXfs count="69">
    <xf numFmtId="0" fontId="0" fillId="0" borderId="0" xfId="0"/>
    <xf numFmtId="0" fontId="0" fillId="0" borderId="0" xfId="0" applyBorder="1"/>
    <xf numFmtId="37" fontId="0" fillId="0" borderId="0" xfId="0" applyNumberFormat="1"/>
    <xf numFmtId="0" fontId="3" fillId="0" borderId="0" xfId="0" applyFont="1" applyProtection="1"/>
    <xf numFmtId="0" fontId="3" fillId="0" borderId="0" xfId="0" applyFont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2" xfId="0" applyFont="1" applyBorder="1" applyAlignment="1" applyProtection="1">
      <alignment horizontal="center"/>
    </xf>
    <xf numFmtId="0" fontId="3" fillId="0" borderId="5" xfId="0" applyFont="1" applyBorder="1" applyAlignment="1" applyProtection="1">
      <alignment horizontal="center"/>
    </xf>
    <xf numFmtId="0" fontId="3" fillId="0" borderId="6" xfId="0" applyFont="1" applyBorder="1"/>
    <xf numFmtId="0" fontId="3" fillId="0" borderId="6" xfId="0" applyFont="1" applyBorder="1" applyAlignment="1" applyProtection="1">
      <alignment horizontal="center"/>
    </xf>
    <xf numFmtId="37" fontId="3" fillId="0" borderId="6" xfId="0" applyNumberFormat="1" applyFont="1" applyBorder="1" applyProtection="1"/>
    <xf numFmtId="0" fontId="3" fillId="0" borderId="2" xfId="0" applyFont="1" applyBorder="1" applyAlignment="1" applyProtection="1">
      <alignment horizontal="distributed"/>
    </xf>
    <xf numFmtId="37" fontId="3" fillId="0" borderId="8" xfId="0" applyNumberFormat="1" applyFont="1" applyBorder="1" applyProtection="1"/>
    <xf numFmtId="0" fontId="4" fillId="0" borderId="0" xfId="0" applyFont="1" applyBorder="1" applyAlignment="1">
      <alignment vertical="top"/>
    </xf>
    <xf numFmtId="0" fontId="4" fillId="0" borderId="1" xfId="0" applyFont="1" applyBorder="1"/>
    <xf numFmtId="37" fontId="3" fillId="0" borderId="6" xfId="0" applyNumberFormat="1" applyFont="1" applyFill="1" applyBorder="1" applyProtection="1"/>
    <xf numFmtId="0" fontId="3" fillId="0" borderId="9" xfId="0" applyFont="1" applyBorder="1" applyAlignment="1" applyProtection="1">
      <alignment horizontal="center"/>
    </xf>
    <xf numFmtId="0" fontId="4" fillId="0" borderId="2" xfId="0" applyFont="1" applyBorder="1" applyAlignment="1">
      <alignment vertical="top"/>
    </xf>
    <xf numFmtId="0" fontId="4" fillId="0" borderId="10" xfId="0" applyFont="1" applyBorder="1"/>
    <xf numFmtId="0" fontId="3" fillId="0" borderId="6" xfId="0" applyFont="1" applyFill="1" applyBorder="1"/>
    <xf numFmtId="0" fontId="3" fillId="0" borderId="6" xfId="0" applyFont="1" applyFill="1" applyBorder="1" applyAlignment="1" applyProtection="1">
      <alignment horizontal="center"/>
    </xf>
    <xf numFmtId="0" fontId="3" fillId="0" borderId="7" xfId="0" applyFont="1" applyFill="1" applyBorder="1" applyAlignment="1" applyProtection="1">
      <alignment horizontal="center"/>
    </xf>
    <xf numFmtId="37" fontId="3" fillId="0" borderId="6" xfId="0" applyNumberFormat="1" applyFont="1" applyFill="1" applyBorder="1" applyProtection="1">
      <protection locked="0"/>
    </xf>
    <xf numFmtId="37" fontId="3" fillId="0" borderId="7" xfId="0" applyNumberFormat="1" applyFont="1" applyFill="1" applyBorder="1" applyProtection="1"/>
    <xf numFmtId="0" fontId="0" fillId="0" borderId="0" xfId="0" applyFill="1"/>
    <xf numFmtId="0" fontId="3" fillId="0" borderId="0" xfId="0" applyFont="1" applyFill="1"/>
    <xf numFmtId="0" fontId="3" fillId="0" borderId="0" xfId="0" applyFont="1" applyFill="1" applyProtection="1"/>
    <xf numFmtId="0" fontId="3" fillId="0" borderId="1" xfId="0" applyFont="1" applyFill="1" applyBorder="1"/>
    <xf numFmtId="37" fontId="3" fillId="0" borderId="1" xfId="0" applyNumberFormat="1" applyFont="1" applyFill="1" applyBorder="1" applyProtection="1"/>
    <xf numFmtId="0" fontId="3" fillId="0" borderId="1" xfId="0" applyFont="1" applyFill="1" applyBorder="1" applyProtection="1"/>
    <xf numFmtId="0" fontId="3" fillId="0" borderId="1" xfId="0" quotePrefix="1" applyFont="1" applyFill="1" applyBorder="1" applyAlignment="1" applyProtection="1">
      <alignment horizontal="right"/>
    </xf>
    <xf numFmtId="0" fontId="3" fillId="0" borderId="2" xfId="0" applyFont="1" applyFill="1" applyBorder="1"/>
    <xf numFmtId="0" fontId="3" fillId="0" borderId="3" xfId="0" applyFont="1" applyFill="1" applyBorder="1"/>
    <xf numFmtId="0" fontId="3" fillId="0" borderId="2" xfId="0" applyFont="1" applyFill="1" applyBorder="1" applyAlignment="1" applyProtection="1">
      <alignment horizontal="center"/>
    </xf>
    <xf numFmtId="0" fontId="3" fillId="0" borderId="5" xfId="0" applyFont="1" applyFill="1" applyBorder="1" applyAlignment="1" applyProtection="1">
      <alignment horizontal="center"/>
    </xf>
    <xf numFmtId="0" fontId="4" fillId="0" borderId="0" xfId="0" applyFont="1" applyFill="1" applyBorder="1" applyAlignment="1">
      <alignment vertical="top"/>
    </xf>
    <xf numFmtId="0" fontId="4" fillId="0" borderId="0" xfId="0" applyFont="1" applyFill="1" applyBorder="1"/>
    <xf numFmtId="37" fontId="3" fillId="0" borderId="9" xfId="0" applyNumberFormat="1" applyFont="1" applyFill="1" applyBorder="1" applyProtection="1"/>
    <xf numFmtId="0" fontId="4" fillId="0" borderId="0" xfId="0" applyFont="1" applyBorder="1"/>
    <xf numFmtId="0" fontId="3" fillId="2" borderId="2" xfId="0" applyFont="1" applyFill="1" applyBorder="1" applyAlignment="1" applyProtection="1">
      <alignment horizontal="center"/>
    </xf>
    <xf numFmtId="37" fontId="3" fillId="2" borderId="6" xfId="0" applyNumberFormat="1" applyFont="1" applyFill="1" applyBorder="1" applyProtection="1"/>
    <xf numFmtId="0" fontId="3" fillId="0" borderId="0" xfId="0" applyFont="1" applyAlignment="1"/>
    <xf numFmtId="0" fontId="0" fillId="0" borderId="0" xfId="0" applyAlignment="1"/>
    <xf numFmtId="0" fontId="3" fillId="0" borderId="0" xfId="0" applyFont="1" applyBorder="1"/>
    <xf numFmtId="0" fontId="3" fillId="0" borderId="0" xfId="0" quotePrefix="1" applyFont="1" applyBorder="1" applyAlignment="1" applyProtection="1">
      <alignment horizontal="right"/>
    </xf>
    <xf numFmtId="0" fontId="3" fillId="0" borderId="7" xfId="0" applyFont="1" applyBorder="1"/>
    <xf numFmtId="0" fontId="3" fillId="0" borderId="0" xfId="0" applyFont="1" applyBorder="1" applyAlignment="1"/>
    <xf numFmtId="0" fontId="0" fillId="0" borderId="0" xfId="0" applyBorder="1" applyAlignment="1"/>
    <xf numFmtId="37" fontId="3" fillId="3" borderId="6" xfId="0" applyNumberFormat="1" applyFont="1" applyFill="1" applyBorder="1" applyProtection="1"/>
    <xf numFmtId="37" fontId="3" fillId="3" borderId="8" xfId="0" applyNumberFormat="1" applyFont="1" applyFill="1" applyBorder="1" applyProtection="1"/>
    <xf numFmtId="37" fontId="4" fillId="0" borderId="2" xfId="0" applyNumberFormat="1" applyFont="1" applyFill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center" vertical="center"/>
    </xf>
    <xf numFmtId="37" fontId="4" fillId="0" borderId="3" xfId="0" applyNumberFormat="1" applyFont="1" applyFill="1" applyBorder="1" applyAlignment="1" applyProtection="1">
      <alignment horizontal="center" vertical="center"/>
    </xf>
    <xf numFmtId="0" fontId="4" fillId="3" borderId="1" xfId="0" applyFont="1" applyFill="1" applyBorder="1"/>
    <xf numFmtId="37" fontId="3" fillId="0" borderId="11" xfId="0" applyNumberFormat="1" applyFont="1" applyFill="1" applyBorder="1" applyAlignment="1" applyProtection="1">
      <alignment horizontal="center"/>
    </xf>
    <xf numFmtId="37" fontId="3" fillId="0" borderId="12" xfId="0" applyNumberFormat="1" applyFont="1" applyFill="1" applyBorder="1" applyAlignment="1" applyProtection="1">
      <alignment horizontal="center"/>
    </xf>
    <xf numFmtId="37" fontId="3" fillId="0" borderId="13" xfId="0" applyNumberFormat="1" applyFont="1" applyFill="1" applyBorder="1" applyAlignment="1" applyProtection="1">
      <alignment horizontal="center"/>
    </xf>
    <xf numFmtId="37" fontId="3" fillId="0" borderId="14" xfId="0" applyNumberFormat="1" applyFont="1" applyFill="1" applyBorder="1" applyAlignment="1" applyProtection="1">
      <alignment horizontal="center"/>
    </xf>
    <xf numFmtId="0" fontId="3" fillId="0" borderId="0" xfId="0" applyFont="1" applyAlignment="1"/>
    <xf numFmtId="37" fontId="6" fillId="0" borderId="6" xfId="0" applyNumberFormat="1" applyFont="1" applyFill="1" applyBorder="1" applyProtection="1"/>
    <xf numFmtId="37" fontId="6" fillId="3" borderId="6" xfId="0" applyNumberFormat="1" applyFont="1" applyFill="1" applyBorder="1" applyProtection="1"/>
    <xf numFmtId="37" fontId="6" fillId="0" borderId="7" xfId="0" applyNumberFormat="1" applyFont="1" applyFill="1" applyBorder="1" applyProtection="1"/>
    <xf numFmtId="37" fontId="6" fillId="0" borderId="9" xfId="0" applyNumberFormat="1" applyFont="1" applyFill="1" applyBorder="1" applyProtection="1"/>
    <xf numFmtId="37" fontId="6" fillId="3" borderId="8" xfId="0" applyNumberFormat="1" applyFont="1" applyFill="1" applyBorder="1" applyProtection="1"/>
    <xf numFmtId="37" fontId="6" fillId="0" borderId="6" xfId="0" applyNumberFormat="1" applyFont="1" applyBorder="1" applyProtection="1"/>
    <xf numFmtId="37" fontId="6" fillId="0" borderId="7" xfId="0" applyNumberFormat="1" applyFont="1" applyBorder="1" applyProtection="1"/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syncVertical="1" syncRef="A1" transitionEvaluation="1" transitionEntry="1">
    <pageSetUpPr fitToPage="1"/>
  </sheetPr>
  <dimension ref="A1:I99"/>
  <sheetViews>
    <sheetView showGridLines="0" zoomScaleNormal="100" workbookViewId="0">
      <selection activeCell="A2" sqref="A2"/>
    </sheetView>
  </sheetViews>
  <sheetFormatPr defaultColWidth="10.703125" defaultRowHeight="16.75" x14ac:dyDescent="0.3"/>
  <cols>
    <col min="1" max="6" width="15.703125" customWidth="1"/>
  </cols>
  <sheetData>
    <row r="1" spans="1:9" ht="21" customHeight="1" x14ac:dyDescent="0.3"/>
    <row r="2" spans="1:9" ht="21" customHeight="1" x14ac:dyDescent="0.3">
      <c r="A2" s="3" t="s">
        <v>47</v>
      </c>
      <c r="B2" s="4"/>
      <c r="C2" s="4"/>
      <c r="D2" s="4"/>
      <c r="E2" s="29"/>
      <c r="F2" s="28"/>
    </row>
    <row r="3" spans="1:9" ht="21" customHeight="1" x14ac:dyDescent="0.3">
      <c r="A3" s="5"/>
      <c r="B3" s="30"/>
      <c r="C3" s="31"/>
      <c r="D3" s="30" t="s">
        <v>43</v>
      </c>
      <c r="E3" s="32"/>
      <c r="F3" s="33" t="s">
        <v>37</v>
      </c>
    </row>
    <row r="4" spans="1:9" ht="21" customHeight="1" x14ac:dyDescent="0.3">
      <c r="A4" s="6"/>
      <c r="B4" s="34"/>
      <c r="C4" s="34"/>
      <c r="D4" s="34"/>
      <c r="E4" s="53" t="s">
        <v>41</v>
      </c>
      <c r="F4" s="35"/>
    </row>
    <row r="5" spans="1:9" ht="21" customHeight="1" x14ac:dyDescent="0.3">
      <c r="A5" s="9" t="s">
        <v>0</v>
      </c>
      <c r="B5" s="36" t="s">
        <v>1</v>
      </c>
      <c r="C5" s="36" t="s">
        <v>2</v>
      </c>
      <c r="D5" s="36" t="s">
        <v>3</v>
      </c>
      <c r="E5" s="36" t="s">
        <v>4</v>
      </c>
      <c r="F5" s="37" t="s">
        <v>5</v>
      </c>
    </row>
    <row r="6" spans="1:9" ht="21" customHeight="1" x14ac:dyDescent="0.3">
      <c r="A6" s="11"/>
      <c r="B6" s="22"/>
      <c r="C6" s="22"/>
      <c r="D6" s="23" t="s">
        <v>6</v>
      </c>
      <c r="E6" s="23" t="s">
        <v>7</v>
      </c>
      <c r="F6" s="24" t="s">
        <v>8</v>
      </c>
    </row>
    <row r="7" spans="1:9" ht="21" customHeight="1" x14ac:dyDescent="0.3">
      <c r="A7" s="9" t="s">
        <v>10</v>
      </c>
      <c r="B7" s="18">
        <v>95210</v>
      </c>
      <c r="C7" s="18">
        <v>111573</v>
      </c>
      <c r="D7" s="51">
        <f t="shared" ref="D7:D14" si="0">SUM(B7:C7)</f>
        <v>206783</v>
      </c>
      <c r="E7" s="25">
        <v>215385</v>
      </c>
      <c r="F7" s="26">
        <f t="shared" ref="F7:F32" si="1">D7-E7</f>
        <v>-8602</v>
      </c>
    </row>
    <row r="8" spans="1:9" ht="21" customHeight="1" x14ac:dyDescent="0.3">
      <c r="A8" s="9" t="s">
        <v>11</v>
      </c>
      <c r="B8" s="18">
        <v>62656</v>
      </c>
      <c r="C8" s="18">
        <v>70080</v>
      </c>
      <c r="D8" s="51">
        <f t="shared" si="0"/>
        <v>132736</v>
      </c>
      <c r="E8" s="25">
        <v>136796</v>
      </c>
      <c r="F8" s="26">
        <f t="shared" si="1"/>
        <v>-4060</v>
      </c>
    </row>
    <row r="9" spans="1:9" ht="21" customHeight="1" x14ac:dyDescent="0.3">
      <c r="A9" s="9" t="s">
        <v>12</v>
      </c>
      <c r="B9" s="18">
        <v>74068</v>
      </c>
      <c r="C9" s="18">
        <v>82640</v>
      </c>
      <c r="D9" s="51">
        <f t="shared" si="0"/>
        <v>156708</v>
      </c>
      <c r="E9" s="25">
        <v>158758</v>
      </c>
      <c r="F9" s="26">
        <f t="shared" si="1"/>
        <v>-2050</v>
      </c>
    </row>
    <row r="10" spans="1:9" ht="21" customHeight="1" x14ac:dyDescent="0.3">
      <c r="A10" s="9" t="s">
        <v>13</v>
      </c>
      <c r="B10" s="18">
        <v>16980</v>
      </c>
      <c r="C10" s="18">
        <v>19802</v>
      </c>
      <c r="D10" s="51">
        <f t="shared" si="0"/>
        <v>36782</v>
      </c>
      <c r="E10" s="25">
        <v>39241</v>
      </c>
      <c r="F10" s="26">
        <f t="shared" si="1"/>
        <v>-2459</v>
      </c>
      <c r="H10" s="2"/>
      <c r="I10" s="2"/>
    </row>
    <row r="11" spans="1:9" ht="21" customHeight="1" x14ac:dyDescent="0.3">
      <c r="A11" s="42" t="s">
        <v>14</v>
      </c>
      <c r="B11" s="18">
        <v>46216</v>
      </c>
      <c r="C11" s="18">
        <v>48986</v>
      </c>
      <c r="D11" s="51">
        <f t="shared" si="0"/>
        <v>95202</v>
      </c>
      <c r="E11" s="25">
        <v>95690</v>
      </c>
      <c r="F11" s="26">
        <f t="shared" si="1"/>
        <v>-488</v>
      </c>
    </row>
    <row r="12" spans="1:9" ht="21" customHeight="1" x14ac:dyDescent="0.3">
      <c r="A12" s="9" t="s">
        <v>15</v>
      </c>
      <c r="B12" s="18">
        <v>22763</v>
      </c>
      <c r="C12" s="18">
        <v>24076</v>
      </c>
      <c r="D12" s="51">
        <f t="shared" si="0"/>
        <v>46839</v>
      </c>
      <c r="E12" s="25">
        <v>47264</v>
      </c>
      <c r="F12" s="26">
        <f t="shared" si="1"/>
        <v>-425</v>
      </c>
    </row>
    <row r="13" spans="1:9" ht="21" customHeight="1" x14ac:dyDescent="0.3">
      <c r="A13" s="9" t="s">
        <v>16</v>
      </c>
      <c r="B13" s="18">
        <v>49953</v>
      </c>
      <c r="C13" s="18">
        <v>55910</v>
      </c>
      <c r="D13" s="51">
        <f t="shared" si="0"/>
        <v>105863</v>
      </c>
      <c r="E13" s="25">
        <v>110438</v>
      </c>
      <c r="F13" s="26">
        <f t="shared" si="1"/>
        <v>-4575</v>
      </c>
    </row>
    <row r="14" spans="1:9" ht="21" customHeight="1" x14ac:dyDescent="0.3">
      <c r="A14" s="9" t="s">
        <v>17</v>
      </c>
      <c r="B14" s="18">
        <v>19398</v>
      </c>
      <c r="C14" s="18">
        <v>21756</v>
      </c>
      <c r="D14" s="51">
        <f t="shared" si="0"/>
        <v>41154</v>
      </c>
      <c r="E14" s="25">
        <v>42665</v>
      </c>
      <c r="F14" s="26">
        <f t="shared" si="1"/>
        <v>-1511</v>
      </c>
    </row>
    <row r="15" spans="1:9" ht="21" customHeight="1" x14ac:dyDescent="0.3">
      <c r="A15" s="9" t="s">
        <v>18</v>
      </c>
      <c r="B15" s="18">
        <v>12137</v>
      </c>
      <c r="C15" s="18">
        <v>14220</v>
      </c>
      <c r="D15" s="51">
        <f>SUM(B15:C15)</f>
        <v>26357</v>
      </c>
      <c r="E15" s="25">
        <v>28162</v>
      </c>
      <c r="F15" s="26">
        <f t="shared" si="1"/>
        <v>-1805</v>
      </c>
    </row>
    <row r="16" spans="1:9" ht="21" customHeight="1" x14ac:dyDescent="0.3">
      <c r="A16" s="9" t="s">
        <v>19</v>
      </c>
      <c r="B16" s="18">
        <v>11765</v>
      </c>
      <c r="C16" s="18">
        <v>13624</v>
      </c>
      <c r="D16" s="51">
        <f>SUM(B16:C16)</f>
        <v>25389</v>
      </c>
      <c r="E16" s="25">
        <v>26420</v>
      </c>
      <c r="F16" s="26">
        <f t="shared" si="1"/>
        <v>-1031</v>
      </c>
    </row>
    <row r="17" spans="1:6" ht="21" customHeight="1" x14ac:dyDescent="0.3">
      <c r="A17" s="9" t="s">
        <v>20</v>
      </c>
      <c r="B17" s="18">
        <v>8715</v>
      </c>
      <c r="C17" s="18">
        <v>9935</v>
      </c>
      <c r="D17" s="51">
        <f>SUM(B17:C17)</f>
        <v>18650</v>
      </c>
      <c r="E17" s="25">
        <v>20024</v>
      </c>
      <c r="F17" s="26">
        <f t="shared" si="1"/>
        <v>-1374</v>
      </c>
    </row>
    <row r="18" spans="1:6" ht="21" customHeight="1" x14ac:dyDescent="0.3">
      <c r="A18" s="9" t="s">
        <v>32</v>
      </c>
      <c r="B18" s="18">
        <v>55399</v>
      </c>
      <c r="C18" s="18">
        <v>59285</v>
      </c>
      <c r="D18" s="51">
        <f>SUM(B18:C18)</f>
        <v>114684</v>
      </c>
      <c r="E18" s="25">
        <v>118297</v>
      </c>
      <c r="F18" s="26">
        <f t="shared" si="1"/>
        <v>-3613</v>
      </c>
    </row>
    <row r="19" spans="1:6" ht="21" customHeight="1" x14ac:dyDescent="0.3">
      <c r="A19" s="14" t="s">
        <v>33</v>
      </c>
      <c r="B19" s="18">
        <v>23688</v>
      </c>
      <c r="C19" s="18">
        <v>26427</v>
      </c>
      <c r="D19" s="51">
        <f>SUM(B19:C19)</f>
        <v>50115</v>
      </c>
      <c r="E19" s="25">
        <v>51342</v>
      </c>
      <c r="F19" s="26">
        <f t="shared" si="1"/>
        <v>-1227</v>
      </c>
    </row>
    <row r="20" spans="1:6" ht="21" customHeight="1" x14ac:dyDescent="0.3">
      <c r="A20" s="12" t="s">
        <v>40</v>
      </c>
      <c r="B20" s="18">
        <f>SUM(B7:B19)</f>
        <v>498948</v>
      </c>
      <c r="C20" s="18">
        <f>SUM(C7:C19)</f>
        <v>558314</v>
      </c>
      <c r="D20" s="51">
        <f>SUM(D7:D19)</f>
        <v>1057262</v>
      </c>
      <c r="E20" s="18">
        <v>1090482</v>
      </c>
      <c r="F20" s="26">
        <f t="shared" si="1"/>
        <v>-33220</v>
      </c>
    </row>
    <row r="21" spans="1:6" ht="21" customHeight="1" x14ac:dyDescent="0.3">
      <c r="A21" s="9" t="s">
        <v>34</v>
      </c>
      <c r="B21" s="18">
        <v>5645</v>
      </c>
      <c r="C21" s="18">
        <v>6581</v>
      </c>
      <c r="D21" s="51">
        <f>SUM(B21:C21)</f>
        <v>12226</v>
      </c>
      <c r="E21" s="25">
        <v>13345</v>
      </c>
      <c r="F21" s="26">
        <f t="shared" si="1"/>
        <v>-1119</v>
      </c>
    </row>
    <row r="22" spans="1:6" ht="21" customHeight="1" x14ac:dyDescent="0.3">
      <c r="A22" s="12" t="s">
        <v>21</v>
      </c>
      <c r="B22" s="18">
        <f>SUM(B21)</f>
        <v>5645</v>
      </c>
      <c r="C22" s="18">
        <f>SUM(C21)</f>
        <v>6581</v>
      </c>
      <c r="D22" s="51">
        <f>SUM(D21)</f>
        <v>12226</v>
      </c>
      <c r="E22" s="18">
        <v>13345</v>
      </c>
      <c r="F22" s="26">
        <f t="shared" si="1"/>
        <v>-1119</v>
      </c>
    </row>
    <row r="23" spans="1:6" ht="21" customHeight="1" x14ac:dyDescent="0.3">
      <c r="A23" s="9" t="s">
        <v>22</v>
      </c>
      <c r="B23" s="18">
        <v>2255</v>
      </c>
      <c r="C23" s="18">
        <v>2381</v>
      </c>
      <c r="D23" s="51">
        <f>SUM(B23:C23)</f>
        <v>4636</v>
      </c>
      <c r="E23" s="25">
        <v>4852</v>
      </c>
      <c r="F23" s="26">
        <f t="shared" si="1"/>
        <v>-216</v>
      </c>
    </row>
    <row r="24" spans="1:6" ht="21" customHeight="1" x14ac:dyDescent="0.3">
      <c r="A24" s="12" t="s">
        <v>23</v>
      </c>
      <c r="B24" s="18">
        <f>SUM(B23)</f>
        <v>2255</v>
      </c>
      <c r="C24" s="18">
        <f>SUM(C23)</f>
        <v>2381</v>
      </c>
      <c r="D24" s="51">
        <f>SUM(D23)</f>
        <v>4636</v>
      </c>
      <c r="E24" s="18">
        <v>4852</v>
      </c>
      <c r="F24" s="26">
        <f t="shared" si="1"/>
        <v>-216</v>
      </c>
    </row>
    <row r="25" spans="1:6" ht="21" customHeight="1" x14ac:dyDescent="0.3">
      <c r="A25" s="9" t="s">
        <v>24</v>
      </c>
      <c r="B25" s="18">
        <v>961</v>
      </c>
      <c r="C25" s="43">
        <v>1053</v>
      </c>
      <c r="D25" s="51">
        <f t="shared" ref="D25:D30" si="2">SUM(B25:C25)</f>
        <v>2014</v>
      </c>
      <c r="E25" s="25">
        <v>2277</v>
      </c>
      <c r="F25" s="26">
        <f t="shared" si="1"/>
        <v>-263</v>
      </c>
    </row>
    <row r="26" spans="1:6" ht="21" customHeight="1" x14ac:dyDescent="0.3">
      <c r="A26" s="9" t="s">
        <v>25</v>
      </c>
      <c r="B26" s="18">
        <v>5849</v>
      </c>
      <c r="C26" s="18">
        <v>6434</v>
      </c>
      <c r="D26" s="51">
        <f t="shared" si="2"/>
        <v>12283</v>
      </c>
      <c r="E26" s="25">
        <v>12757</v>
      </c>
      <c r="F26" s="26">
        <f t="shared" si="1"/>
        <v>-474</v>
      </c>
    </row>
    <row r="27" spans="1:6" ht="21" customHeight="1" x14ac:dyDescent="0.3">
      <c r="A27" s="9" t="s">
        <v>26</v>
      </c>
      <c r="B27" s="18">
        <v>4397</v>
      </c>
      <c r="C27" s="18">
        <v>5005</v>
      </c>
      <c r="D27" s="51">
        <f t="shared" si="2"/>
        <v>9402</v>
      </c>
      <c r="E27" s="25">
        <v>9925</v>
      </c>
      <c r="F27" s="26">
        <f t="shared" si="1"/>
        <v>-523</v>
      </c>
    </row>
    <row r="28" spans="1:6" ht="21" customHeight="1" x14ac:dyDescent="0.3">
      <c r="A28" s="12" t="s">
        <v>35</v>
      </c>
      <c r="B28" s="18">
        <f>SUM(B25:B27)</f>
        <v>11207</v>
      </c>
      <c r="C28" s="18">
        <f>SUM(C25:C27)</f>
        <v>12492</v>
      </c>
      <c r="D28" s="51">
        <f t="shared" si="2"/>
        <v>23699</v>
      </c>
      <c r="E28" s="18">
        <v>24959</v>
      </c>
      <c r="F28" s="26">
        <f t="shared" si="1"/>
        <v>-1260</v>
      </c>
    </row>
    <row r="29" spans="1:6" ht="21" customHeight="1" x14ac:dyDescent="0.3">
      <c r="A29" s="9" t="s">
        <v>27</v>
      </c>
      <c r="B29" s="18">
        <v>1177</v>
      </c>
      <c r="C29" s="18">
        <v>1424</v>
      </c>
      <c r="D29" s="51">
        <f t="shared" si="2"/>
        <v>2601</v>
      </c>
      <c r="E29" s="25">
        <v>2771</v>
      </c>
      <c r="F29" s="26">
        <f t="shared" si="1"/>
        <v>-170</v>
      </c>
    </row>
    <row r="30" spans="1:6" ht="21" customHeight="1" x14ac:dyDescent="0.3">
      <c r="A30" s="12" t="s">
        <v>28</v>
      </c>
      <c r="B30" s="18">
        <f>SUM(B29)</f>
        <v>1177</v>
      </c>
      <c r="C30" s="18">
        <f>SUM(C29)</f>
        <v>1424</v>
      </c>
      <c r="D30" s="51">
        <f t="shared" si="2"/>
        <v>2601</v>
      </c>
      <c r="E30" s="18">
        <v>2771</v>
      </c>
      <c r="F30" s="26">
        <f t="shared" si="1"/>
        <v>-170</v>
      </c>
    </row>
    <row r="31" spans="1:6" ht="21" customHeight="1" x14ac:dyDescent="0.3">
      <c r="A31" s="12" t="s">
        <v>36</v>
      </c>
      <c r="B31" s="18">
        <f>B22+B24+B28+B30</f>
        <v>20284</v>
      </c>
      <c r="C31" s="18">
        <f>C22+C24+C28+C30</f>
        <v>22878</v>
      </c>
      <c r="D31" s="51">
        <f>D22+D24+D28+D30</f>
        <v>43162</v>
      </c>
      <c r="E31" s="18">
        <v>45927</v>
      </c>
      <c r="F31" s="26">
        <f t="shared" si="1"/>
        <v>-2765</v>
      </c>
    </row>
    <row r="32" spans="1:6" ht="21" customHeight="1" x14ac:dyDescent="0.3">
      <c r="A32" s="12" t="s">
        <v>29</v>
      </c>
      <c r="B32" s="18">
        <f>B20+B31</f>
        <v>519232</v>
      </c>
      <c r="C32" s="18">
        <f>C20+C31</f>
        <v>581192</v>
      </c>
      <c r="D32" s="51">
        <f>D20+D31</f>
        <v>1100424</v>
      </c>
      <c r="E32" s="18">
        <v>1136409</v>
      </c>
      <c r="F32" s="26">
        <f t="shared" si="1"/>
        <v>-35985</v>
      </c>
    </row>
    <row r="33" spans="1:6" ht="21" customHeight="1" x14ac:dyDescent="0.3">
      <c r="A33" s="54" t="s">
        <v>42</v>
      </c>
      <c r="B33" s="25">
        <v>534296</v>
      </c>
      <c r="C33" s="25">
        <v>602113</v>
      </c>
      <c r="D33" s="51">
        <f>B33+C33</f>
        <v>1136409</v>
      </c>
      <c r="E33" s="57"/>
      <c r="F33" s="58"/>
    </row>
    <row r="34" spans="1:6" ht="21" customHeight="1" x14ac:dyDescent="0.3">
      <c r="A34" s="19" t="s">
        <v>9</v>
      </c>
      <c r="B34" s="40">
        <f>B32-B33</f>
        <v>-15064</v>
      </c>
      <c r="C34" s="40">
        <f>C32-C33</f>
        <v>-20921</v>
      </c>
      <c r="D34" s="52">
        <f>D32-D33</f>
        <v>-35985</v>
      </c>
      <c r="E34" s="59"/>
      <c r="F34" s="60"/>
    </row>
    <row r="35" spans="1:6" ht="21" customHeight="1" x14ac:dyDescent="0.3">
      <c r="A35" s="16"/>
      <c r="B35" s="38"/>
      <c r="C35" s="39"/>
      <c r="D35" s="39"/>
      <c r="E35" s="39"/>
      <c r="F35" s="39"/>
    </row>
    <row r="88" spans="1:6" x14ac:dyDescent="0.3">
      <c r="A88" s="1"/>
      <c r="B88" s="1"/>
      <c r="C88" s="1"/>
      <c r="D88" s="1"/>
      <c r="E88" s="1"/>
    </row>
    <row r="89" spans="1:6" x14ac:dyDescent="0.3">
      <c r="F89" s="1"/>
    </row>
    <row r="90" spans="1:6" x14ac:dyDescent="0.3">
      <c r="F90" s="1"/>
    </row>
    <row r="91" spans="1:6" x14ac:dyDescent="0.3">
      <c r="F91" s="1"/>
    </row>
    <row r="92" spans="1:6" x14ac:dyDescent="0.3">
      <c r="F92" s="1"/>
    </row>
    <row r="93" spans="1:6" x14ac:dyDescent="0.3">
      <c r="F93" s="1"/>
    </row>
    <row r="94" spans="1:6" x14ac:dyDescent="0.3">
      <c r="F94" s="1"/>
    </row>
    <row r="95" spans="1:6" x14ac:dyDescent="0.3">
      <c r="F95" s="1"/>
    </row>
    <row r="96" spans="1:6" x14ac:dyDescent="0.3">
      <c r="F96" s="1"/>
    </row>
    <row r="97" spans="6:6" x14ac:dyDescent="0.3">
      <c r="F97" s="1"/>
    </row>
    <row r="98" spans="6:6" x14ac:dyDescent="0.3">
      <c r="F98" s="1"/>
    </row>
    <row r="99" spans="6:6" x14ac:dyDescent="0.3">
      <c r="F99" s="1"/>
    </row>
  </sheetData>
  <dataConsolidate/>
  <mergeCells count="1">
    <mergeCell ref="E33:F34"/>
  </mergeCells>
  <phoneticPr fontId="1"/>
  <pageMargins left="1.1811023622047245" right="0.78740157480314965" top="0.98425196850393704" bottom="0.98425196850393704" header="0.51181102362204722" footer="0.51181102362204722"/>
  <pageSetup paperSize="9" scale="68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syncVertical="1" syncRef="A1" transitionEvaluation="1" transitionEntry="1">
    <pageSetUpPr fitToPage="1"/>
  </sheetPr>
  <dimension ref="A1:I99"/>
  <sheetViews>
    <sheetView showGridLines="0" tabSelected="1" zoomScaleNormal="100" workbookViewId="0">
      <selection activeCell="C34" sqref="C34:D34"/>
    </sheetView>
  </sheetViews>
  <sheetFormatPr defaultColWidth="10.703125" defaultRowHeight="16.75" x14ac:dyDescent="0.3"/>
  <cols>
    <col min="1" max="6" width="15.703125" customWidth="1"/>
  </cols>
  <sheetData>
    <row r="1" spans="1:9" ht="21" customHeight="1" x14ac:dyDescent="0.3">
      <c r="B1" s="27"/>
      <c r="C1" s="27"/>
      <c r="D1" s="27"/>
      <c r="E1" s="27"/>
      <c r="F1" s="27"/>
    </row>
    <row r="2" spans="1:9" ht="21" customHeight="1" x14ac:dyDescent="0.3">
      <c r="A2" s="3" t="s">
        <v>48</v>
      </c>
      <c r="B2" s="4"/>
      <c r="C2" s="4"/>
      <c r="D2" s="4"/>
      <c r="E2" s="29"/>
      <c r="F2" s="28"/>
    </row>
    <row r="3" spans="1:9" ht="21" customHeight="1" x14ac:dyDescent="0.3">
      <c r="A3" s="5"/>
      <c r="B3" s="30"/>
      <c r="C3" s="31"/>
      <c r="D3" s="30" t="s">
        <v>43</v>
      </c>
      <c r="E3" s="32"/>
      <c r="F3" s="33" t="s">
        <v>38</v>
      </c>
    </row>
    <row r="4" spans="1:9" ht="21" customHeight="1" x14ac:dyDescent="0.3">
      <c r="A4" s="6"/>
      <c r="B4" s="34"/>
      <c r="C4" s="34"/>
      <c r="D4" s="34"/>
      <c r="E4" s="53" t="s">
        <v>41</v>
      </c>
      <c r="F4" s="35"/>
    </row>
    <row r="5" spans="1:9" ht="21" customHeight="1" x14ac:dyDescent="0.3">
      <c r="A5" s="9" t="s">
        <v>0</v>
      </c>
      <c r="B5" s="36" t="s">
        <v>1</v>
      </c>
      <c r="C5" s="36" t="s">
        <v>2</v>
      </c>
      <c r="D5" s="36" t="s">
        <v>3</v>
      </c>
      <c r="E5" s="36" t="s">
        <v>4</v>
      </c>
      <c r="F5" s="37" t="s">
        <v>5</v>
      </c>
    </row>
    <row r="6" spans="1:9" ht="21" customHeight="1" x14ac:dyDescent="0.3">
      <c r="A6" s="11"/>
      <c r="B6" s="22"/>
      <c r="C6" s="22"/>
      <c r="D6" s="23" t="s">
        <v>6</v>
      </c>
      <c r="E6" s="23" t="s">
        <v>7</v>
      </c>
      <c r="F6" s="24" t="s">
        <v>8</v>
      </c>
    </row>
    <row r="7" spans="1:9" ht="21" customHeight="1" x14ac:dyDescent="0.3">
      <c r="A7" s="9" t="s">
        <v>10</v>
      </c>
      <c r="B7" s="18">
        <v>60</v>
      </c>
      <c r="C7" s="18">
        <v>92</v>
      </c>
      <c r="D7" s="51">
        <f>SUM(B7:C7)</f>
        <v>152</v>
      </c>
      <c r="E7" s="25">
        <v>151</v>
      </c>
      <c r="F7" s="26">
        <f>D7-E7</f>
        <v>1</v>
      </c>
    </row>
    <row r="8" spans="1:9" ht="21" customHeight="1" x14ac:dyDescent="0.3">
      <c r="A8" s="9" t="s">
        <v>11</v>
      </c>
      <c r="B8" s="18">
        <v>24</v>
      </c>
      <c r="C8" s="18">
        <v>51</v>
      </c>
      <c r="D8" s="51">
        <f t="shared" ref="D8:D30" si="0">SUM(B8:C8)</f>
        <v>75</v>
      </c>
      <c r="E8" s="25">
        <v>89</v>
      </c>
      <c r="F8" s="26">
        <f t="shared" ref="F8:F32" si="1">D8-E8</f>
        <v>-14</v>
      </c>
    </row>
    <row r="9" spans="1:9" ht="21" customHeight="1" x14ac:dyDescent="0.3">
      <c r="A9" s="9" t="s">
        <v>12</v>
      </c>
      <c r="B9" s="18">
        <v>44</v>
      </c>
      <c r="C9" s="18">
        <v>73</v>
      </c>
      <c r="D9" s="51">
        <f t="shared" si="0"/>
        <v>117</v>
      </c>
      <c r="E9" s="25">
        <v>106</v>
      </c>
      <c r="F9" s="26">
        <f t="shared" si="1"/>
        <v>11</v>
      </c>
    </row>
    <row r="10" spans="1:9" ht="21" customHeight="1" x14ac:dyDescent="0.3">
      <c r="A10" s="9" t="s">
        <v>13</v>
      </c>
      <c r="B10" s="18">
        <v>13</v>
      </c>
      <c r="C10" s="18">
        <v>22</v>
      </c>
      <c r="D10" s="51">
        <f t="shared" si="0"/>
        <v>35</v>
      </c>
      <c r="E10" s="25">
        <v>37</v>
      </c>
      <c r="F10" s="26">
        <f t="shared" si="1"/>
        <v>-2</v>
      </c>
      <c r="H10" s="2"/>
      <c r="I10" s="2"/>
    </row>
    <row r="11" spans="1:9" ht="21" customHeight="1" x14ac:dyDescent="0.3">
      <c r="A11" s="9" t="s">
        <v>14</v>
      </c>
      <c r="B11" s="18">
        <v>22</v>
      </c>
      <c r="C11" s="18">
        <v>40</v>
      </c>
      <c r="D11" s="51">
        <f t="shared" si="0"/>
        <v>62</v>
      </c>
      <c r="E11" s="25">
        <v>52</v>
      </c>
      <c r="F11" s="26">
        <f t="shared" si="1"/>
        <v>10</v>
      </c>
    </row>
    <row r="12" spans="1:9" ht="21" customHeight="1" x14ac:dyDescent="0.3">
      <c r="A12" s="9" t="s">
        <v>15</v>
      </c>
      <c r="B12" s="18">
        <v>9</v>
      </c>
      <c r="C12" s="18">
        <v>15</v>
      </c>
      <c r="D12" s="51">
        <f t="shared" si="0"/>
        <v>24</v>
      </c>
      <c r="E12" s="25">
        <v>20</v>
      </c>
      <c r="F12" s="26">
        <f t="shared" si="1"/>
        <v>4</v>
      </c>
    </row>
    <row r="13" spans="1:9" ht="21" customHeight="1" x14ac:dyDescent="0.3">
      <c r="A13" s="9" t="s">
        <v>16</v>
      </c>
      <c r="B13" s="18">
        <v>48</v>
      </c>
      <c r="C13" s="18">
        <v>121</v>
      </c>
      <c r="D13" s="51">
        <f t="shared" si="0"/>
        <v>169</v>
      </c>
      <c r="E13" s="25">
        <v>171</v>
      </c>
      <c r="F13" s="26">
        <f t="shared" si="1"/>
        <v>-2</v>
      </c>
    </row>
    <row r="14" spans="1:9" ht="21" customHeight="1" x14ac:dyDescent="0.3">
      <c r="A14" s="9" t="s">
        <v>17</v>
      </c>
      <c r="B14" s="18">
        <v>8</v>
      </c>
      <c r="C14" s="18">
        <v>23</v>
      </c>
      <c r="D14" s="51">
        <f t="shared" si="0"/>
        <v>31</v>
      </c>
      <c r="E14" s="25">
        <v>26</v>
      </c>
      <c r="F14" s="26">
        <f t="shared" si="1"/>
        <v>5</v>
      </c>
    </row>
    <row r="15" spans="1:9" ht="21" customHeight="1" x14ac:dyDescent="0.3">
      <c r="A15" s="9" t="s">
        <v>18</v>
      </c>
      <c r="B15" s="18">
        <v>11</v>
      </c>
      <c r="C15" s="18">
        <v>20</v>
      </c>
      <c r="D15" s="51">
        <f>SUM(B15:C15)</f>
        <v>31</v>
      </c>
      <c r="E15" s="25">
        <v>34</v>
      </c>
      <c r="F15" s="26">
        <f t="shared" si="1"/>
        <v>-3</v>
      </c>
    </row>
    <row r="16" spans="1:9" ht="21" customHeight="1" x14ac:dyDescent="0.3">
      <c r="A16" s="9" t="s">
        <v>19</v>
      </c>
      <c r="B16" s="18">
        <v>10</v>
      </c>
      <c r="C16" s="18">
        <v>13</v>
      </c>
      <c r="D16" s="51">
        <f t="shared" si="0"/>
        <v>23</v>
      </c>
      <c r="E16" s="25">
        <v>26</v>
      </c>
      <c r="F16" s="26">
        <f t="shared" si="1"/>
        <v>-3</v>
      </c>
    </row>
    <row r="17" spans="1:6" ht="21" customHeight="1" x14ac:dyDescent="0.3">
      <c r="A17" s="9" t="s">
        <v>20</v>
      </c>
      <c r="B17" s="18">
        <v>8</v>
      </c>
      <c r="C17" s="18">
        <v>10</v>
      </c>
      <c r="D17" s="51">
        <f t="shared" si="0"/>
        <v>18</v>
      </c>
      <c r="E17" s="25">
        <v>17</v>
      </c>
      <c r="F17" s="26">
        <f t="shared" si="1"/>
        <v>1</v>
      </c>
    </row>
    <row r="18" spans="1:6" ht="21" customHeight="1" x14ac:dyDescent="0.3">
      <c r="A18" s="9" t="s">
        <v>32</v>
      </c>
      <c r="B18" s="18">
        <v>39</v>
      </c>
      <c r="C18" s="62">
        <v>52</v>
      </c>
      <c r="D18" s="63">
        <f t="shared" si="0"/>
        <v>91</v>
      </c>
      <c r="E18" s="25">
        <v>98</v>
      </c>
      <c r="F18" s="64">
        <f t="shared" si="1"/>
        <v>-7</v>
      </c>
    </row>
    <row r="19" spans="1:6" ht="21" customHeight="1" x14ac:dyDescent="0.3">
      <c r="A19" s="14" t="s">
        <v>33</v>
      </c>
      <c r="B19" s="18">
        <v>15</v>
      </c>
      <c r="C19" s="18">
        <v>22</v>
      </c>
      <c r="D19" s="51">
        <f t="shared" si="0"/>
        <v>37</v>
      </c>
      <c r="E19" s="25">
        <v>36</v>
      </c>
      <c r="F19" s="26">
        <f t="shared" si="1"/>
        <v>1</v>
      </c>
    </row>
    <row r="20" spans="1:6" ht="21" customHeight="1" x14ac:dyDescent="0.3">
      <c r="A20" s="12" t="s">
        <v>40</v>
      </c>
      <c r="B20" s="18">
        <f>SUM(B7:B19)</f>
        <v>311</v>
      </c>
      <c r="C20" s="62">
        <f>SUM(C7:C19)</f>
        <v>554</v>
      </c>
      <c r="D20" s="63">
        <f>SUM(D7:D19)</f>
        <v>865</v>
      </c>
      <c r="E20" s="18">
        <v>863</v>
      </c>
      <c r="F20" s="64">
        <f t="shared" si="1"/>
        <v>2</v>
      </c>
    </row>
    <row r="21" spans="1:6" ht="21" customHeight="1" x14ac:dyDescent="0.3">
      <c r="A21" s="9" t="s">
        <v>34</v>
      </c>
      <c r="B21" s="18">
        <v>10</v>
      </c>
      <c r="C21" s="18">
        <v>11</v>
      </c>
      <c r="D21" s="51">
        <f>SUM(B21:C21)</f>
        <v>21</v>
      </c>
      <c r="E21" s="25">
        <v>24</v>
      </c>
      <c r="F21" s="26">
        <f t="shared" si="1"/>
        <v>-3</v>
      </c>
    </row>
    <row r="22" spans="1:6" ht="21" customHeight="1" x14ac:dyDescent="0.3">
      <c r="A22" s="12" t="s">
        <v>21</v>
      </c>
      <c r="B22" s="18">
        <f>SUM(B21)</f>
        <v>10</v>
      </c>
      <c r="C22" s="18">
        <f>SUM(C21)</f>
        <v>11</v>
      </c>
      <c r="D22" s="51">
        <f>SUM(D21)</f>
        <v>21</v>
      </c>
      <c r="E22" s="18">
        <v>24</v>
      </c>
      <c r="F22" s="26">
        <f t="shared" si="1"/>
        <v>-3</v>
      </c>
    </row>
    <row r="23" spans="1:6" ht="21" customHeight="1" x14ac:dyDescent="0.3">
      <c r="A23" s="9" t="s">
        <v>22</v>
      </c>
      <c r="B23" s="18">
        <v>4</v>
      </c>
      <c r="C23" s="18">
        <v>9</v>
      </c>
      <c r="D23" s="51">
        <f>SUM(B23:C23)</f>
        <v>13</v>
      </c>
      <c r="E23" s="25">
        <v>14</v>
      </c>
      <c r="F23" s="26">
        <f t="shared" si="1"/>
        <v>-1</v>
      </c>
    </row>
    <row r="24" spans="1:6" ht="21" customHeight="1" x14ac:dyDescent="0.3">
      <c r="A24" s="12" t="s">
        <v>23</v>
      </c>
      <c r="B24" s="18">
        <f>SUM(B23)</f>
        <v>4</v>
      </c>
      <c r="C24" s="18">
        <f>SUM(C23)</f>
        <v>9</v>
      </c>
      <c r="D24" s="51">
        <f>SUM(D23)</f>
        <v>13</v>
      </c>
      <c r="E24" s="18">
        <v>14</v>
      </c>
      <c r="F24" s="26">
        <f t="shared" si="1"/>
        <v>-1</v>
      </c>
    </row>
    <row r="25" spans="1:6" ht="21" customHeight="1" x14ac:dyDescent="0.3">
      <c r="A25" s="9" t="s">
        <v>24</v>
      </c>
      <c r="B25" s="18">
        <v>1</v>
      </c>
      <c r="C25" s="18">
        <v>3</v>
      </c>
      <c r="D25" s="51">
        <f t="shared" si="0"/>
        <v>4</v>
      </c>
      <c r="E25" s="25">
        <v>5</v>
      </c>
      <c r="F25" s="26">
        <f t="shared" si="1"/>
        <v>-1</v>
      </c>
    </row>
    <row r="26" spans="1:6" ht="21" customHeight="1" x14ac:dyDescent="0.3">
      <c r="A26" s="9" t="s">
        <v>25</v>
      </c>
      <c r="B26" s="18">
        <v>7</v>
      </c>
      <c r="C26" s="18">
        <v>13</v>
      </c>
      <c r="D26" s="51">
        <f t="shared" si="0"/>
        <v>20</v>
      </c>
      <c r="E26" s="25">
        <v>18</v>
      </c>
      <c r="F26" s="26">
        <f t="shared" si="1"/>
        <v>2</v>
      </c>
    </row>
    <row r="27" spans="1:6" ht="21" customHeight="1" x14ac:dyDescent="0.3">
      <c r="A27" s="9" t="s">
        <v>26</v>
      </c>
      <c r="B27" s="18">
        <v>5</v>
      </c>
      <c r="C27" s="18">
        <v>11</v>
      </c>
      <c r="D27" s="51">
        <f t="shared" si="0"/>
        <v>16</v>
      </c>
      <c r="E27" s="25">
        <v>15</v>
      </c>
      <c r="F27" s="26">
        <f t="shared" si="1"/>
        <v>1</v>
      </c>
    </row>
    <row r="28" spans="1:6" ht="21" customHeight="1" x14ac:dyDescent="0.3">
      <c r="A28" s="12" t="s">
        <v>35</v>
      </c>
      <c r="B28" s="18">
        <f>SUM(B25:B27)</f>
        <v>13</v>
      </c>
      <c r="C28" s="18">
        <f>SUM(C25:C27)</f>
        <v>27</v>
      </c>
      <c r="D28" s="51">
        <f t="shared" si="0"/>
        <v>40</v>
      </c>
      <c r="E28" s="18">
        <v>38</v>
      </c>
      <c r="F28" s="26">
        <f t="shared" si="1"/>
        <v>2</v>
      </c>
    </row>
    <row r="29" spans="1:6" ht="21" customHeight="1" x14ac:dyDescent="0.3">
      <c r="A29" s="9" t="s">
        <v>27</v>
      </c>
      <c r="B29" s="18">
        <v>5</v>
      </c>
      <c r="C29" s="18">
        <v>3</v>
      </c>
      <c r="D29" s="51">
        <f t="shared" si="0"/>
        <v>8</v>
      </c>
      <c r="E29" s="25">
        <v>8</v>
      </c>
      <c r="F29" s="26">
        <f t="shared" si="1"/>
        <v>0</v>
      </c>
    </row>
    <row r="30" spans="1:6" ht="21" customHeight="1" x14ac:dyDescent="0.3">
      <c r="A30" s="12" t="s">
        <v>28</v>
      </c>
      <c r="B30" s="18">
        <f>SUM(B29)</f>
        <v>5</v>
      </c>
      <c r="C30" s="18">
        <f>SUM(C29)</f>
        <v>3</v>
      </c>
      <c r="D30" s="51">
        <f t="shared" si="0"/>
        <v>8</v>
      </c>
      <c r="E30" s="18">
        <v>8</v>
      </c>
      <c r="F30" s="26">
        <f t="shared" si="1"/>
        <v>0</v>
      </c>
    </row>
    <row r="31" spans="1:6" ht="21" customHeight="1" x14ac:dyDescent="0.3">
      <c r="A31" s="12" t="s">
        <v>36</v>
      </c>
      <c r="B31" s="18">
        <f>B22+B24+B28+B30</f>
        <v>32</v>
      </c>
      <c r="C31" s="18">
        <f>C22+C24+C28+C30</f>
        <v>50</v>
      </c>
      <c r="D31" s="51">
        <f>D22+D24+D28+D30</f>
        <v>82</v>
      </c>
      <c r="E31" s="18">
        <v>84</v>
      </c>
      <c r="F31" s="26">
        <f t="shared" si="1"/>
        <v>-2</v>
      </c>
    </row>
    <row r="32" spans="1:6" ht="21" customHeight="1" x14ac:dyDescent="0.3">
      <c r="A32" s="12" t="s">
        <v>29</v>
      </c>
      <c r="B32" s="18">
        <f>B20+B31</f>
        <v>343</v>
      </c>
      <c r="C32" s="62">
        <f>C20+C31</f>
        <v>604</v>
      </c>
      <c r="D32" s="63">
        <f>D20+D31</f>
        <v>947</v>
      </c>
      <c r="E32" s="18">
        <v>947</v>
      </c>
      <c r="F32" s="64">
        <f t="shared" si="1"/>
        <v>0</v>
      </c>
    </row>
    <row r="33" spans="1:6" ht="21" customHeight="1" x14ac:dyDescent="0.3">
      <c r="A33" s="54" t="s">
        <v>42</v>
      </c>
      <c r="B33" s="25">
        <v>348</v>
      </c>
      <c r="C33" s="25">
        <v>599</v>
      </c>
      <c r="D33" s="51">
        <f>B33+C33</f>
        <v>947</v>
      </c>
      <c r="E33" s="57"/>
      <c r="F33" s="58"/>
    </row>
    <row r="34" spans="1:6" ht="21" customHeight="1" x14ac:dyDescent="0.3">
      <c r="A34" s="19" t="s">
        <v>9</v>
      </c>
      <c r="B34" s="40">
        <f>B32-B33</f>
        <v>-5</v>
      </c>
      <c r="C34" s="65">
        <f>C32-C33</f>
        <v>5</v>
      </c>
      <c r="D34" s="66">
        <f>D32-D33</f>
        <v>0</v>
      </c>
      <c r="E34" s="59"/>
      <c r="F34" s="60"/>
    </row>
    <row r="35" spans="1:6" ht="21" customHeight="1" x14ac:dyDescent="0.3">
      <c r="A35" s="16"/>
      <c r="B35" s="16"/>
      <c r="C35" s="41"/>
      <c r="D35" s="41"/>
      <c r="E35" s="41"/>
      <c r="F35" s="41"/>
    </row>
    <row r="88" spans="1:6" x14ac:dyDescent="0.3">
      <c r="A88" s="1"/>
      <c r="B88" s="1"/>
      <c r="C88" s="1"/>
      <c r="D88" s="1"/>
      <c r="E88" s="1"/>
    </row>
    <row r="89" spans="1:6" x14ac:dyDescent="0.3">
      <c r="F89" s="1"/>
    </row>
    <row r="90" spans="1:6" x14ac:dyDescent="0.3">
      <c r="F90" s="1"/>
    </row>
    <row r="91" spans="1:6" x14ac:dyDescent="0.3">
      <c r="F91" s="1"/>
    </row>
    <row r="92" spans="1:6" x14ac:dyDescent="0.3">
      <c r="F92" s="1"/>
    </row>
    <row r="93" spans="1:6" x14ac:dyDescent="0.3">
      <c r="F93" s="1"/>
    </row>
    <row r="94" spans="1:6" x14ac:dyDescent="0.3">
      <c r="F94" s="1"/>
    </row>
    <row r="95" spans="1:6" x14ac:dyDescent="0.3">
      <c r="F95" s="1"/>
    </row>
    <row r="96" spans="1:6" x14ac:dyDescent="0.3">
      <c r="F96" s="1"/>
    </row>
    <row r="97" spans="6:6" x14ac:dyDescent="0.3">
      <c r="F97" s="1"/>
    </row>
    <row r="98" spans="6:6" x14ac:dyDescent="0.3">
      <c r="F98" s="1"/>
    </row>
    <row r="99" spans="6:6" x14ac:dyDescent="0.3">
      <c r="F99" s="1"/>
    </row>
  </sheetData>
  <dataConsolidate/>
  <mergeCells count="1">
    <mergeCell ref="E33:F34"/>
  </mergeCells>
  <phoneticPr fontId="1"/>
  <pageMargins left="1.1811023622047245" right="0.78740157480314965" top="0.98425196850393704" bottom="0.98425196850393704" header="0.51181102362204722" footer="0.51181102362204722"/>
  <pageSetup paperSize="9" scale="68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syncVertical="1" syncRef="A1" transitionEvaluation="1" transitionEntry="1">
    <pageSetUpPr fitToPage="1"/>
  </sheetPr>
  <dimension ref="A1:I102"/>
  <sheetViews>
    <sheetView showGridLines="0" zoomScaleNormal="100" workbookViewId="0">
      <selection activeCell="I40" sqref="G40:I40"/>
    </sheetView>
  </sheetViews>
  <sheetFormatPr defaultColWidth="10.703125" defaultRowHeight="16.75" x14ac:dyDescent="0.3"/>
  <cols>
    <col min="1" max="4" width="15.703125" customWidth="1"/>
    <col min="5" max="5" width="16.9375" customWidth="1"/>
    <col min="6" max="6" width="15.703125" customWidth="1"/>
  </cols>
  <sheetData>
    <row r="1" spans="1:9" ht="21" customHeight="1" x14ac:dyDescent="0.3"/>
    <row r="2" spans="1:9" ht="21" customHeight="1" x14ac:dyDescent="0.3">
      <c r="A2" s="3" t="s">
        <v>44</v>
      </c>
      <c r="B2" s="4"/>
      <c r="C2" s="61" t="s">
        <v>45</v>
      </c>
      <c r="D2" s="61"/>
      <c r="E2" s="61"/>
      <c r="F2" s="4"/>
    </row>
    <row r="3" spans="1:9" ht="21" customHeight="1" x14ac:dyDescent="0.3">
      <c r="A3" s="49"/>
      <c r="B3" s="46"/>
      <c r="C3" s="49" t="s">
        <v>49</v>
      </c>
      <c r="D3" s="50"/>
      <c r="E3" s="50"/>
    </row>
    <row r="4" spans="1:9" ht="22.5" customHeight="1" x14ac:dyDescent="0.3">
      <c r="A4" s="46"/>
      <c r="B4" s="46"/>
      <c r="C4" s="44"/>
      <c r="D4" s="30" t="s">
        <v>46</v>
      </c>
      <c r="E4" s="45"/>
      <c r="F4" s="47" t="s">
        <v>39</v>
      </c>
    </row>
    <row r="5" spans="1:9" ht="21" customHeight="1" x14ac:dyDescent="0.3">
      <c r="A5" s="7"/>
      <c r="B5" s="8"/>
      <c r="C5" s="8"/>
      <c r="D5" s="8"/>
      <c r="E5" s="55" t="s">
        <v>41</v>
      </c>
      <c r="F5" s="7"/>
    </row>
    <row r="6" spans="1:9" ht="21" customHeight="1" x14ac:dyDescent="0.3">
      <c r="A6" s="10" t="s">
        <v>0</v>
      </c>
      <c r="B6" s="9" t="s">
        <v>1</v>
      </c>
      <c r="C6" s="9" t="s">
        <v>2</v>
      </c>
      <c r="D6" s="9" t="s">
        <v>3</v>
      </c>
      <c r="E6" s="9" t="s">
        <v>4</v>
      </c>
      <c r="F6" s="10" t="s">
        <v>5</v>
      </c>
    </row>
    <row r="7" spans="1:9" ht="21" customHeight="1" x14ac:dyDescent="0.3">
      <c r="A7" s="48"/>
      <c r="B7" s="22"/>
      <c r="C7" s="22"/>
      <c r="D7" s="23" t="s">
        <v>6</v>
      </c>
      <c r="E7" s="23" t="s">
        <v>7</v>
      </c>
      <c r="F7" s="24" t="s">
        <v>8</v>
      </c>
    </row>
    <row r="8" spans="1:9" ht="21" customHeight="1" x14ac:dyDescent="0.3">
      <c r="A8" s="9" t="s">
        <v>10</v>
      </c>
      <c r="B8" s="18">
        <f>選挙人名簿!B7+在外選挙人!B7</f>
        <v>95270</v>
      </c>
      <c r="C8" s="18">
        <f>選挙人名簿!C7+在外選挙人!C7</f>
        <v>111665</v>
      </c>
      <c r="D8" s="51">
        <f>B8+C8</f>
        <v>206935</v>
      </c>
      <c r="E8" s="25">
        <f>選挙人名簿!E7+在外選挙人!E7</f>
        <v>215536</v>
      </c>
      <c r="F8" s="26">
        <f>D8-E8</f>
        <v>-8601</v>
      </c>
    </row>
    <row r="9" spans="1:9" ht="21" customHeight="1" x14ac:dyDescent="0.3">
      <c r="A9" s="9" t="s">
        <v>11</v>
      </c>
      <c r="B9" s="18">
        <f>選挙人名簿!B8+在外選挙人!B8</f>
        <v>62680</v>
      </c>
      <c r="C9" s="18">
        <f>選挙人名簿!C8+在外選挙人!C8</f>
        <v>70131</v>
      </c>
      <c r="D9" s="51">
        <f t="shared" ref="D9:D20" si="0">SUM(B9:C9)</f>
        <v>132811</v>
      </c>
      <c r="E9" s="25">
        <f>選挙人名簿!E8+在外選挙人!E8</f>
        <v>136885</v>
      </c>
      <c r="F9" s="26">
        <f t="shared" ref="F9:F20" si="1">D9-E9</f>
        <v>-4074</v>
      </c>
    </row>
    <row r="10" spans="1:9" ht="21" customHeight="1" x14ac:dyDescent="0.3">
      <c r="A10" s="9" t="s">
        <v>12</v>
      </c>
      <c r="B10" s="18">
        <f>選挙人名簿!B9+在外選挙人!B9</f>
        <v>74112</v>
      </c>
      <c r="C10" s="18">
        <f>選挙人名簿!C9+在外選挙人!C9</f>
        <v>82713</v>
      </c>
      <c r="D10" s="51">
        <f t="shared" si="0"/>
        <v>156825</v>
      </c>
      <c r="E10" s="25">
        <f>選挙人名簿!E9+在外選挙人!E9</f>
        <v>158864</v>
      </c>
      <c r="F10" s="26">
        <f t="shared" si="1"/>
        <v>-2039</v>
      </c>
    </row>
    <row r="11" spans="1:9" ht="21" customHeight="1" x14ac:dyDescent="0.3">
      <c r="A11" s="9" t="s">
        <v>13</v>
      </c>
      <c r="B11" s="18">
        <f>選挙人名簿!B10+在外選挙人!B10</f>
        <v>16993</v>
      </c>
      <c r="C11" s="18">
        <f>選挙人名簿!C10+在外選挙人!C10</f>
        <v>19824</v>
      </c>
      <c r="D11" s="51">
        <f t="shared" si="0"/>
        <v>36817</v>
      </c>
      <c r="E11" s="25">
        <f>選挙人名簿!E10+在外選挙人!E10</f>
        <v>39278</v>
      </c>
      <c r="F11" s="26">
        <f t="shared" si="1"/>
        <v>-2461</v>
      </c>
      <c r="H11" s="2"/>
      <c r="I11" s="2"/>
    </row>
    <row r="12" spans="1:9" ht="21" customHeight="1" x14ac:dyDescent="0.3">
      <c r="A12" s="9" t="s">
        <v>14</v>
      </c>
      <c r="B12" s="18">
        <f>選挙人名簿!B11+在外選挙人!B11</f>
        <v>46238</v>
      </c>
      <c r="C12" s="18">
        <f>選挙人名簿!C11+在外選挙人!C11</f>
        <v>49026</v>
      </c>
      <c r="D12" s="51">
        <f t="shared" si="0"/>
        <v>95264</v>
      </c>
      <c r="E12" s="25">
        <f>選挙人名簿!E11+在外選挙人!E11</f>
        <v>95742</v>
      </c>
      <c r="F12" s="26">
        <f t="shared" si="1"/>
        <v>-478</v>
      </c>
    </row>
    <row r="13" spans="1:9" ht="21" customHeight="1" x14ac:dyDescent="0.3">
      <c r="A13" s="9" t="s">
        <v>15</v>
      </c>
      <c r="B13" s="18">
        <f>選挙人名簿!B12+在外選挙人!B12</f>
        <v>22772</v>
      </c>
      <c r="C13" s="18">
        <f>選挙人名簿!C12+在外選挙人!C12</f>
        <v>24091</v>
      </c>
      <c r="D13" s="51">
        <f t="shared" si="0"/>
        <v>46863</v>
      </c>
      <c r="E13" s="25">
        <f>選挙人名簿!E12+在外選挙人!E12</f>
        <v>47284</v>
      </c>
      <c r="F13" s="26">
        <f t="shared" si="1"/>
        <v>-421</v>
      </c>
    </row>
    <row r="14" spans="1:9" ht="21" customHeight="1" x14ac:dyDescent="0.3">
      <c r="A14" s="9" t="s">
        <v>16</v>
      </c>
      <c r="B14" s="18">
        <f>選挙人名簿!B13+在外選挙人!B13</f>
        <v>50001</v>
      </c>
      <c r="C14" s="18">
        <f>選挙人名簿!C13+在外選挙人!C13</f>
        <v>56031</v>
      </c>
      <c r="D14" s="51">
        <f t="shared" si="0"/>
        <v>106032</v>
      </c>
      <c r="E14" s="25">
        <f>選挙人名簿!E13+在外選挙人!E13</f>
        <v>110609</v>
      </c>
      <c r="F14" s="26">
        <f t="shared" si="1"/>
        <v>-4577</v>
      </c>
    </row>
    <row r="15" spans="1:9" ht="21" customHeight="1" x14ac:dyDescent="0.3">
      <c r="A15" s="9" t="s">
        <v>17</v>
      </c>
      <c r="B15" s="18">
        <f>選挙人名簿!B14+在外選挙人!B14</f>
        <v>19406</v>
      </c>
      <c r="C15" s="18">
        <f>選挙人名簿!C14+在外選挙人!C14</f>
        <v>21779</v>
      </c>
      <c r="D15" s="51">
        <f t="shared" si="0"/>
        <v>41185</v>
      </c>
      <c r="E15" s="25">
        <f>選挙人名簿!E14+在外選挙人!E14</f>
        <v>42691</v>
      </c>
      <c r="F15" s="26">
        <f t="shared" si="1"/>
        <v>-1506</v>
      </c>
    </row>
    <row r="16" spans="1:9" ht="21" customHeight="1" x14ac:dyDescent="0.3">
      <c r="A16" s="9" t="s">
        <v>18</v>
      </c>
      <c r="B16" s="18">
        <f>選挙人名簿!B15+在外選挙人!B15</f>
        <v>12148</v>
      </c>
      <c r="C16" s="18">
        <f>選挙人名簿!C15+在外選挙人!C15</f>
        <v>14240</v>
      </c>
      <c r="D16" s="51">
        <f t="shared" si="0"/>
        <v>26388</v>
      </c>
      <c r="E16" s="25">
        <f>選挙人名簿!E15+在外選挙人!E15</f>
        <v>28196</v>
      </c>
      <c r="F16" s="26">
        <f t="shared" si="1"/>
        <v>-1808</v>
      </c>
    </row>
    <row r="17" spans="1:6" ht="21" customHeight="1" x14ac:dyDescent="0.3">
      <c r="A17" s="9" t="s">
        <v>19</v>
      </c>
      <c r="B17" s="18">
        <f>選挙人名簿!B16+在外選挙人!B16</f>
        <v>11775</v>
      </c>
      <c r="C17" s="18">
        <f>選挙人名簿!C16+在外選挙人!C16</f>
        <v>13637</v>
      </c>
      <c r="D17" s="51">
        <f t="shared" si="0"/>
        <v>25412</v>
      </c>
      <c r="E17" s="25">
        <f>選挙人名簿!E16+在外選挙人!E16</f>
        <v>26446</v>
      </c>
      <c r="F17" s="26">
        <f t="shared" si="1"/>
        <v>-1034</v>
      </c>
    </row>
    <row r="18" spans="1:6" ht="21" customHeight="1" x14ac:dyDescent="0.3">
      <c r="A18" s="9" t="s">
        <v>20</v>
      </c>
      <c r="B18" s="18">
        <f>選挙人名簿!B17+在外選挙人!B17</f>
        <v>8723</v>
      </c>
      <c r="C18" s="18">
        <f>選挙人名簿!C17+在外選挙人!C17</f>
        <v>9945</v>
      </c>
      <c r="D18" s="51">
        <f t="shared" si="0"/>
        <v>18668</v>
      </c>
      <c r="E18" s="25">
        <f>選挙人名簿!E17+在外選挙人!E17</f>
        <v>20041</v>
      </c>
      <c r="F18" s="26">
        <f t="shared" si="1"/>
        <v>-1373</v>
      </c>
    </row>
    <row r="19" spans="1:6" ht="21" customHeight="1" x14ac:dyDescent="0.3">
      <c r="A19" s="9" t="s">
        <v>32</v>
      </c>
      <c r="B19" s="18">
        <f>選挙人名簿!B18+在外選挙人!B18</f>
        <v>55438</v>
      </c>
      <c r="C19" s="62">
        <f>選挙人名簿!C18+在外選挙人!C18</f>
        <v>59337</v>
      </c>
      <c r="D19" s="63">
        <f t="shared" si="0"/>
        <v>114775</v>
      </c>
      <c r="E19" s="25">
        <f>選挙人名簿!E18+在外選挙人!E18</f>
        <v>118395</v>
      </c>
      <c r="F19" s="64">
        <f t="shared" si="1"/>
        <v>-3620</v>
      </c>
    </row>
    <row r="20" spans="1:6" ht="21" customHeight="1" x14ac:dyDescent="0.3">
      <c r="A20" s="14" t="s">
        <v>33</v>
      </c>
      <c r="B20" s="18">
        <f>選挙人名簿!B19+在外選挙人!B19</f>
        <v>23703</v>
      </c>
      <c r="C20" s="18">
        <f>選挙人名簿!C19+在外選挙人!C19</f>
        <v>26449</v>
      </c>
      <c r="D20" s="51">
        <f t="shared" si="0"/>
        <v>50152</v>
      </c>
      <c r="E20" s="25">
        <f>選挙人名簿!E19+在外選挙人!E19</f>
        <v>51378</v>
      </c>
      <c r="F20" s="26">
        <f t="shared" si="1"/>
        <v>-1226</v>
      </c>
    </row>
    <row r="21" spans="1:6" ht="21" customHeight="1" x14ac:dyDescent="0.3">
      <c r="A21" s="12" t="s">
        <v>40</v>
      </c>
      <c r="B21" s="18">
        <f>選挙人名簿!B20+在外選挙人!B20</f>
        <v>499259</v>
      </c>
      <c r="C21" s="62">
        <f>選挙人名簿!C20+在外選挙人!C20</f>
        <v>558868</v>
      </c>
      <c r="D21" s="63">
        <f>SUM(D8:D20)</f>
        <v>1058127</v>
      </c>
      <c r="E21" s="18">
        <f>選挙人名簿!E20+在外選挙人!E20</f>
        <v>1091345</v>
      </c>
      <c r="F21" s="64">
        <f>SUM(F8:F20)</f>
        <v>-33218</v>
      </c>
    </row>
    <row r="22" spans="1:6" ht="21" customHeight="1" x14ac:dyDescent="0.3">
      <c r="A22" s="9" t="s">
        <v>34</v>
      </c>
      <c r="B22" s="18">
        <f>選挙人名簿!B21+在外選挙人!B21</f>
        <v>5655</v>
      </c>
      <c r="C22" s="18">
        <f>選挙人名簿!C21+在外選挙人!C21</f>
        <v>6592</v>
      </c>
      <c r="D22" s="51">
        <f>SUM(B22:C22)</f>
        <v>12247</v>
      </c>
      <c r="E22" s="25">
        <f>選挙人名簿!E21+在外選挙人!E21</f>
        <v>13369</v>
      </c>
      <c r="F22" s="26">
        <f>D22-E22</f>
        <v>-1122</v>
      </c>
    </row>
    <row r="23" spans="1:6" ht="21" customHeight="1" x14ac:dyDescent="0.3">
      <c r="A23" s="12" t="s">
        <v>21</v>
      </c>
      <c r="B23" s="18">
        <f>SUM(B22)</f>
        <v>5655</v>
      </c>
      <c r="C23" s="18">
        <f>SUM(C22)</f>
        <v>6592</v>
      </c>
      <c r="D23" s="51">
        <f>SUM(D22)</f>
        <v>12247</v>
      </c>
      <c r="E23" s="18">
        <f>選挙人名簿!E22+在外選挙人!E22</f>
        <v>13369</v>
      </c>
      <c r="F23" s="26">
        <f>SUM(F22)</f>
        <v>-1122</v>
      </c>
    </row>
    <row r="24" spans="1:6" ht="21" customHeight="1" x14ac:dyDescent="0.3">
      <c r="A24" s="9" t="s">
        <v>22</v>
      </c>
      <c r="B24" s="18">
        <f>選挙人名簿!B23+在外選挙人!B23</f>
        <v>2259</v>
      </c>
      <c r="C24" s="18">
        <f>選挙人名簿!C23+在外選挙人!C23</f>
        <v>2390</v>
      </c>
      <c r="D24" s="51">
        <f>SUM(B24:C24)</f>
        <v>4649</v>
      </c>
      <c r="E24" s="25">
        <f>選挙人名簿!E23+在外選挙人!E23</f>
        <v>4866</v>
      </c>
      <c r="F24" s="26">
        <f>D24-E24</f>
        <v>-217</v>
      </c>
    </row>
    <row r="25" spans="1:6" ht="21" customHeight="1" x14ac:dyDescent="0.3">
      <c r="A25" s="12" t="s">
        <v>23</v>
      </c>
      <c r="B25" s="18">
        <f>SUM(B24)</f>
        <v>2259</v>
      </c>
      <c r="C25" s="18">
        <f>SUM(C24)</f>
        <v>2390</v>
      </c>
      <c r="D25" s="51">
        <f>SUM(D24)</f>
        <v>4649</v>
      </c>
      <c r="E25" s="18">
        <f>選挙人名簿!E24+在外選挙人!E24</f>
        <v>4866</v>
      </c>
      <c r="F25" s="26">
        <f>SUM(F24)</f>
        <v>-217</v>
      </c>
    </row>
    <row r="26" spans="1:6" ht="21" customHeight="1" x14ac:dyDescent="0.3">
      <c r="A26" s="9" t="s">
        <v>24</v>
      </c>
      <c r="B26" s="18">
        <f>選挙人名簿!B25+在外選挙人!B25</f>
        <v>962</v>
      </c>
      <c r="C26" s="18">
        <f>選挙人名簿!C25+在外選挙人!C25</f>
        <v>1056</v>
      </c>
      <c r="D26" s="51">
        <f>SUM(B26:C26)</f>
        <v>2018</v>
      </c>
      <c r="E26" s="25">
        <f>選挙人名簿!E25+在外選挙人!E25</f>
        <v>2282</v>
      </c>
      <c r="F26" s="26">
        <f>D26-E26</f>
        <v>-264</v>
      </c>
    </row>
    <row r="27" spans="1:6" ht="21" customHeight="1" x14ac:dyDescent="0.3">
      <c r="A27" s="9" t="s">
        <v>25</v>
      </c>
      <c r="B27" s="18">
        <f>選挙人名簿!B26+在外選挙人!B26</f>
        <v>5856</v>
      </c>
      <c r="C27" s="18">
        <f>選挙人名簿!C26+在外選挙人!C26</f>
        <v>6447</v>
      </c>
      <c r="D27" s="51">
        <f>SUM(B27:C27)</f>
        <v>12303</v>
      </c>
      <c r="E27" s="25">
        <f>選挙人名簿!E26+在外選挙人!E26</f>
        <v>12775</v>
      </c>
      <c r="F27" s="26">
        <f>D27-E27</f>
        <v>-472</v>
      </c>
    </row>
    <row r="28" spans="1:6" ht="21" customHeight="1" x14ac:dyDescent="0.3">
      <c r="A28" s="9" t="s">
        <v>26</v>
      </c>
      <c r="B28" s="18">
        <f>選挙人名簿!B27+在外選挙人!B27</f>
        <v>4402</v>
      </c>
      <c r="C28" s="18">
        <f>選挙人名簿!C27+在外選挙人!C27</f>
        <v>5016</v>
      </c>
      <c r="D28" s="51">
        <f>SUM(B28:C28)</f>
        <v>9418</v>
      </c>
      <c r="E28" s="25">
        <f>選挙人名簿!E27+在外選挙人!E27</f>
        <v>9940</v>
      </c>
      <c r="F28" s="26">
        <f>D28-E28</f>
        <v>-522</v>
      </c>
    </row>
    <row r="29" spans="1:6" ht="21" customHeight="1" x14ac:dyDescent="0.3">
      <c r="A29" s="12" t="s">
        <v>35</v>
      </c>
      <c r="B29" s="18">
        <f>SUM(B26:B28)</f>
        <v>11220</v>
      </c>
      <c r="C29" s="18">
        <f>SUM(C26:C28)</f>
        <v>12519</v>
      </c>
      <c r="D29" s="51">
        <f>SUM(D26:D28)</f>
        <v>23739</v>
      </c>
      <c r="E29" s="18">
        <f>選挙人名簿!E28+在外選挙人!E28</f>
        <v>24997</v>
      </c>
      <c r="F29" s="26">
        <f>SUM(F26:F28)</f>
        <v>-1258</v>
      </c>
    </row>
    <row r="30" spans="1:6" ht="21" customHeight="1" x14ac:dyDescent="0.3">
      <c r="A30" s="9" t="s">
        <v>27</v>
      </c>
      <c r="B30" s="18">
        <f>選挙人名簿!B29+在外選挙人!B29</f>
        <v>1182</v>
      </c>
      <c r="C30" s="18">
        <f>選挙人名簿!C29+在外選挙人!C29</f>
        <v>1427</v>
      </c>
      <c r="D30" s="51">
        <f>SUM(B30:C30)</f>
        <v>2609</v>
      </c>
      <c r="E30" s="25">
        <f>選挙人名簿!E29+在外選挙人!E29</f>
        <v>2779</v>
      </c>
      <c r="F30" s="26">
        <f>D30-E30</f>
        <v>-170</v>
      </c>
    </row>
    <row r="31" spans="1:6" ht="21" customHeight="1" x14ac:dyDescent="0.3">
      <c r="A31" s="12" t="s">
        <v>28</v>
      </c>
      <c r="B31" s="18">
        <f>SUM(B30)</f>
        <v>1182</v>
      </c>
      <c r="C31" s="18">
        <f>SUM(C30)</f>
        <v>1427</v>
      </c>
      <c r="D31" s="51">
        <f>SUM(D30)</f>
        <v>2609</v>
      </c>
      <c r="E31" s="18">
        <f>選挙人名簿!E30+在外選挙人!E30</f>
        <v>2779</v>
      </c>
      <c r="F31" s="26">
        <f>SUM(F30)</f>
        <v>-170</v>
      </c>
    </row>
    <row r="32" spans="1:6" ht="21" customHeight="1" x14ac:dyDescent="0.3">
      <c r="A32" s="12" t="s">
        <v>36</v>
      </c>
      <c r="B32" s="18">
        <f>B23+B25+B29+B31</f>
        <v>20316</v>
      </c>
      <c r="C32" s="18">
        <f>C23+C25+C29+C31</f>
        <v>22928</v>
      </c>
      <c r="D32" s="51">
        <f>D23+D25+D29+D31</f>
        <v>43244</v>
      </c>
      <c r="E32" s="18">
        <f>選挙人名簿!E31+在外選挙人!E31</f>
        <v>46011</v>
      </c>
      <c r="F32" s="26">
        <f>F23+F25+F29+F31</f>
        <v>-2767</v>
      </c>
    </row>
    <row r="33" spans="1:6" ht="21" customHeight="1" x14ac:dyDescent="0.3">
      <c r="A33" s="12" t="s">
        <v>29</v>
      </c>
      <c r="B33" s="18">
        <f>B21+B32</f>
        <v>519575</v>
      </c>
      <c r="C33" s="62">
        <f>C21+C32</f>
        <v>581796</v>
      </c>
      <c r="D33" s="63">
        <f>D21+D32</f>
        <v>1101371</v>
      </c>
      <c r="E33" s="18">
        <f>選挙人名簿!E32+在外選挙人!E32</f>
        <v>1137356</v>
      </c>
      <c r="F33" s="64">
        <f>F21+F32</f>
        <v>-35985</v>
      </c>
    </row>
    <row r="34" spans="1:6" ht="21" customHeight="1" x14ac:dyDescent="0.3">
      <c r="A34" s="54" t="s">
        <v>42</v>
      </c>
      <c r="B34" s="25">
        <f>選挙人名簿!B33+在外選挙人!B33</f>
        <v>534644</v>
      </c>
      <c r="C34" s="25">
        <f>選挙人名簿!C33+在外選挙人!C33</f>
        <v>602712</v>
      </c>
      <c r="D34" s="51">
        <f>SUM(B34:C34)</f>
        <v>1137356</v>
      </c>
      <c r="E34" s="57"/>
      <c r="F34" s="58"/>
    </row>
    <row r="35" spans="1:6" ht="21" customHeight="1" x14ac:dyDescent="0.3">
      <c r="A35" s="12" t="s">
        <v>9</v>
      </c>
      <c r="B35" s="18">
        <f>B33-B34</f>
        <v>-15069</v>
      </c>
      <c r="C35" s="18">
        <f>C33-C34</f>
        <v>-20916</v>
      </c>
      <c r="D35" s="51">
        <f>D33-D34</f>
        <v>-35985</v>
      </c>
      <c r="E35" s="59"/>
      <c r="F35" s="60"/>
    </row>
    <row r="36" spans="1:6" ht="21" hidden="1" customHeight="1" x14ac:dyDescent="0.3">
      <c r="A36" s="16"/>
      <c r="B36" s="20"/>
      <c r="C36" s="17"/>
      <c r="D36" s="56"/>
      <c r="E36" s="17"/>
      <c r="F36" s="21"/>
    </row>
    <row r="37" spans="1:6" ht="21" customHeight="1" x14ac:dyDescent="0.3">
      <c r="A37" s="19" t="s">
        <v>30</v>
      </c>
      <c r="B37" s="15">
        <f>選挙人名簿!B32</f>
        <v>519232</v>
      </c>
      <c r="C37" s="13">
        <f>選挙人名簿!C32</f>
        <v>581192</v>
      </c>
      <c r="D37" s="51">
        <f>SUM(B37:C37)</f>
        <v>1100424</v>
      </c>
      <c r="E37" s="13">
        <f>選挙人名簿!E32</f>
        <v>1136409</v>
      </c>
      <c r="F37" s="15">
        <f>D37-E37</f>
        <v>-35985</v>
      </c>
    </row>
    <row r="38" spans="1:6" ht="21" customHeight="1" x14ac:dyDescent="0.3">
      <c r="A38" s="12" t="s">
        <v>31</v>
      </c>
      <c r="B38" s="13">
        <f>在外選挙人!B32</f>
        <v>343</v>
      </c>
      <c r="C38" s="67">
        <f>在外選挙人!C32</f>
        <v>604</v>
      </c>
      <c r="D38" s="63">
        <f>SUM(B38:C38)</f>
        <v>947</v>
      </c>
      <c r="E38" s="13">
        <f>在外選挙人!E32</f>
        <v>947</v>
      </c>
      <c r="F38" s="68">
        <f>D38-E38</f>
        <v>0</v>
      </c>
    </row>
    <row r="91" spans="1:6" x14ac:dyDescent="0.3">
      <c r="A91" s="1"/>
      <c r="B91" s="1"/>
      <c r="C91" s="1"/>
      <c r="D91" s="1"/>
      <c r="E91" s="1"/>
    </row>
    <row r="92" spans="1:6" x14ac:dyDescent="0.3">
      <c r="F92" s="1"/>
    </row>
    <row r="93" spans="1:6" x14ac:dyDescent="0.3">
      <c r="F93" s="1"/>
    </row>
    <row r="94" spans="1:6" x14ac:dyDescent="0.3">
      <c r="F94" s="1"/>
    </row>
    <row r="95" spans="1:6" x14ac:dyDescent="0.3">
      <c r="F95" s="1"/>
    </row>
    <row r="96" spans="1:6" x14ac:dyDescent="0.3">
      <c r="F96" s="1"/>
    </row>
    <row r="97" spans="6:6" x14ac:dyDescent="0.3">
      <c r="F97" s="1"/>
    </row>
    <row r="98" spans="6:6" x14ac:dyDescent="0.3">
      <c r="F98" s="1"/>
    </row>
    <row r="99" spans="6:6" x14ac:dyDescent="0.3">
      <c r="F99" s="1"/>
    </row>
    <row r="100" spans="6:6" x14ac:dyDescent="0.3">
      <c r="F100" s="1"/>
    </row>
    <row r="101" spans="6:6" x14ac:dyDescent="0.3">
      <c r="F101" s="1"/>
    </row>
    <row r="102" spans="6:6" x14ac:dyDescent="0.3">
      <c r="F102" s="1"/>
    </row>
  </sheetData>
  <dataConsolidate/>
  <mergeCells count="2">
    <mergeCell ref="E34:F35"/>
    <mergeCell ref="C2:E2"/>
  </mergeCells>
  <phoneticPr fontId="1"/>
  <pageMargins left="1.1811023622047245" right="0.78740157480314965" top="0.98425196850393704" bottom="0.98425196850393704" header="0.51181102362204722" footer="0.51181102362204722"/>
  <pageSetup paperSize="9" scale="67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6</vt:i4>
      </vt:variant>
    </vt:vector>
  </HeadingPairs>
  <TitlesOfParts>
    <vt:vector size="9" baseType="lpstr">
      <vt:lpstr>選挙人名簿</vt:lpstr>
      <vt:lpstr>在外選挙人</vt:lpstr>
      <vt:lpstr>合計</vt:lpstr>
      <vt:lpstr>合計!Print_Area</vt:lpstr>
      <vt:lpstr>在外選挙人!Print_Area</vt:lpstr>
      <vt:lpstr>選挙人名簿!Print_Area</vt:lpstr>
      <vt:lpstr>合計!Print_Area_MI</vt:lpstr>
      <vt:lpstr>在外選挙人!Print_Area_MI</vt:lpstr>
      <vt:lpstr>選挙人名簿!Print_Area_MI</vt:lpstr>
    </vt:vector>
  </TitlesOfParts>
  <Company>山口県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2025-07-02T02:26:53Z</cp:lastPrinted>
  <dcterms:created xsi:type="dcterms:W3CDTF">2001-05-22T00:51:21Z</dcterms:created>
  <dcterms:modified xsi:type="dcterms:W3CDTF">2025-07-06T03:54:18Z</dcterms:modified>
</cp:coreProperties>
</file>