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10.17.73.21\share\201806041111\share\土地・水班\04地価調査・公示\業務\地価調査・地価公示\01 地価調査\07 HP原稿\R7HP原稿\１概要\"/>
    </mc:Choice>
  </mc:AlternateContent>
  <xr:revisionPtr revIDLastSave="0" documentId="13_ncr:1_{412D49D6-F659-498B-AC24-86690A04BE78}" xr6:coauthVersionLast="47" xr6:coauthVersionMax="47" xr10:uidLastSave="{00000000-0000-0000-0000-000000000000}"/>
  <bookViews>
    <workbookView xWindow="-120" yWindow="-120" windowWidth="20730" windowHeight="11160" tabRatio="529" xr2:uid="{00000000-000D-0000-FFFF-FFFF00000000}"/>
  </bookViews>
  <sheets>
    <sheet name="住宅地上昇率上位" sheetId="10" r:id="rId1"/>
  </sheets>
  <definedNames>
    <definedName name="_xlnm.Print_Area" localSheetId="0">住宅地上昇率上位!$A$1:$G$48</definedName>
    <definedName name="市町名">#REF!</definedName>
    <definedName name="順位表">#REF!</definedName>
  </definedNames>
  <calcPr calcId="191029"/>
</workbook>
</file>

<file path=xl/calcChain.xml><?xml version="1.0" encoding="utf-8"?>
<calcChain xmlns="http://schemas.openxmlformats.org/spreadsheetml/2006/main">
  <c r="G47" i="10" l="1"/>
  <c r="E47" i="10"/>
  <c r="D47" i="10"/>
  <c r="C47" i="10"/>
  <c r="B47" i="10"/>
  <c r="G46" i="10"/>
  <c r="E46" i="10"/>
  <c r="D46" i="10"/>
  <c r="B46" i="10"/>
  <c r="G45" i="10"/>
  <c r="F45" i="10"/>
  <c r="A45" i="10"/>
  <c r="G44" i="10"/>
  <c r="E44" i="10"/>
  <c r="D44" i="10"/>
  <c r="C44" i="10"/>
  <c r="B44" i="10"/>
  <c r="G43" i="10"/>
  <c r="E43" i="10"/>
  <c r="D43" i="10"/>
  <c r="B43" i="10"/>
  <c r="G42" i="10"/>
  <c r="F42" i="10"/>
  <c r="A42" i="10"/>
  <c r="G41" i="10"/>
  <c r="E41" i="10"/>
  <c r="D41" i="10"/>
  <c r="C41" i="10"/>
  <c r="B41" i="10"/>
  <c r="G40" i="10"/>
  <c r="E40" i="10"/>
  <c r="D40" i="10"/>
  <c r="B40" i="10"/>
  <c r="G39" i="10"/>
  <c r="F39" i="10"/>
  <c r="A39" i="10"/>
  <c r="G38" i="10"/>
  <c r="E38" i="10"/>
  <c r="D38" i="10"/>
  <c r="C38" i="10"/>
  <c r="B38" i="10"/>
  <c r="G37" i="10"/>
  <c r="E37" i="10"/>
  <c r="D37" i="10"/>
  <c r="B37" i="10"/>
  <c r="G36" i="10"/>
  <c r="F36" i="10"/>
  <c r="A36" i="10"/>
  <c r="C36" i="10"/>
  <c r="C39" i="10"/>
  <c r="C42" i="10"/>
  <c r="C45" i="10"/>
  <c r="C37" i="10" l="1"/>
  <c r="C40" i="10"/>
  <c r="C43" i="10"/>
  <c r="C46" i="10" l="1"/>
</calcChain>
</file>

<file path=xl/sharedStrings.xml><?xml version="1.0" encoding="utf-8"?>
<sst xmlns="http://schemas.openxmlformats.org/spreadsheetml/2006/main" count="77" uniqueCount="65">
  <si>
    <t>基準地</t>
    <rPh sb="0" eb="3">
      <t>キジュンチ</t>
    </rPh>
    <phoneticPr fontId="2"/>
  </si>
  <si>
    <t>番号</t>
    <rPh sb="0" eb="2">
      <t>バンゴウ</t>
    </rPh>
    <phoneticPr fontId="2"/>
  </si>
  <si>
    <t>順</t>
    <rPh sb="0" eb="1">
      <t>ジュン</t>
    </rPh>
    <phoneticPr fontId="2"/>
  </si>
  <si>
    <t>所　　在　　地</t>
    <rPh sb="0" eb="1">
      <t>トコロ</t>
    </rPh>
    <rPh sb="3" eb="4">
      <t>ザイ</t>
    </rPh>
    <rPh sb="6" eb="7">
      <t>チ</t>
    </rPh>
    <phoneticPr fontId="2"/>
  </si>
  <si>
    <t>変動率</t>
    <phoneticPr fontId="2" type="Hiragana"/>
  </si>
  <si>
    <t>要因</t>
    <rPh sb="0" eb="2">
      <t>ヨウイン</t>
    </rPh>
    <phoneticPr fontId="2"/>
  </si>
  <si>
    <t>位</t>
    <rPh sb="0" eb="1">
      <t>イ</t>
    </rPh>
    <phoneticPr fontId="2"/>
  </si>
  <si>
    <t>価格</t>
    <phoneticPr fontId="2"/>
  </si>
  <si>
    <t>（単位：変動率・%　価格・円/㎡）</t>
    <rPh sb="1" eb="3">
      <t>タンイ</t>
    </rPh>
    <rPh sb="4" eb="7">
      <t>ヘンドウリツ</t>
    </rPh>
    <phoneticPr fontId="2"/>
  </si>
  <si>
    <t>‐10</t>
  </si>
  <si>
    <t>‐7</t>
  </si>
  <si>
    <t>‐5</t>
  </si>
  <si>
    <t>‐42</t>
  </si>
  <si>
    <t>｢一の宮学園町１１－２２｣</t>
  </si>
  <si>
    <t>｢南岩国町３－２３－５６｣</t>
  </si>
  <si>
    <t>｢南岩国町１－２４－６５｣</t>
  </si>
  <si>
    <t>‐6</t>
  </si>
  <si>
    <t>｢長府安養寺４－９－９｣</t>
  </si>
  <si>
    <t>‐4</t>
  </si>
  <si>
    <t>｢大学町３－７－１４｣</t>
  </si>
  <si>
    <t>｢国分寺町１－１４－１｣</t>
  </si>
  <si>
    <t>注　「  」の表示は、基準地の住居表示である。</t>
    <phoneticPr fontId="2" type="Hiragana"/>
  </si>
  <si>
    <t>基準地の上昇率上位一覧（住宅地）</t>
    <rPh sb="0" eb="3">
      <t>きじゅんち</t>
    </rPh>
    <rPh sb="4" eb="6">
      <t>じょうしょう</t>
    </rPh>
    <rPh sb="6" eb="7">
      <t>りつ</t>
    </rPh>
    <rPh sb="7" eb="9">
      <t>じょうい</t>
    </rPh>
    <rPh sb="12" eb="15">
      <t>じゅうたくち</t>
    </rPh>
    <phoneticPr fontId="2" type="Hiragana"/>
  </si>
  <si>
    <t>｢美里町２－１０－１６｣</t>
  </si>
  <si>
    <t>‐27</t>
  </si>
  <si>
    <t>｢清末中町１－４－３８｣</t>
  </si>
  <si>
    <t>‐26</t>
  </si>
  <si>
    <t>｢小郡緑町２－３６｣</t>
  </si>
  <si>
    <t>令和６年</t>
    <rPh sb="0" eb="1">
      <t>レイ</t>
    </rPh>
    <rPh sb="1" eb="2">
      <t>ワ</t>
    </rPh>
    <rPh sb="3" eb="4">
      <t>ネン</t>
    </rPh>
    <phoneticPr fontId="2"/>
  </si>
  <si>
    <t>｢富任町５－１８－２３｣</t>
  </si>
  <si>
    <t>大型商業施設やスーパー等に近く、生活利便性が良好で、需要は堅調である</t>
  </si>
  <si>
    <t>大型商業施設に近く、生活利便性の良好な住宅地域で、需要は堅調である</t>
  </si>
  <si>
    <t>居住環境の良好な住宅地域で、供給が少なく需要は堅調である</t>
  </si>
  <si>
    <t>大型商業施設の周辺には近年新規出店も見られるなど利便性が向上し、需要が増加している</t>
  </si>
  <si>
    <t>令和７年</t>
    <rPh sb="0" eb="1">
      <t>レイ</t>
    </rPh>
    <rPh sb="1" eb="2">
      <t>ワ</t>
    </rPh>
    <rPh sb="3" eb="4">
      <t>ネン</t>
    </rPh>
    <phoneticPr fontId="2"/>
  </si>
  <si>
    <t>いわくにし みなみいわくにまち</t>
  </si>
  <si>
    <t>岩国(県)</t>
  </si>
  <si>
    <t>岩国市南岩国町３丁目８１２番２５</t>
  </si>
  <si>
    <t>岩国市南岩国町１丁目１１６番９</t>
  </si>
  <si>
    <t>しものせきしとみとうちょう</t>
  </si>
  <si>
    <t>下関(県)</t>
  </si>
  <si>
    <t>下関市富任町５丁目２４０番７</t>
  </si>
  <si>
    <t>やまぐちし おごおりみどりまち</t>
  </si>
  <si>
    <t>山口(県)</t>
  </si>
  <si>
    <t>山口市小郡緑町２番８</t>
  </si>
  <si>
    <t>しものせきし ちょうふあんようじ</t>
  </si>
  <si>
    <t>下関市長府安養寺４丁目１３６３番１２</t>
  </si>
  <si>
    <t>しものせきし だいがくちょう</t>
  </si>
  <si>
    <t>下関市大学町３丁目３３４番４９</t>
  </si>
  <si>
    <t>しものせきしきよすえなかまち</t>
  </si>
  <si>
    <t>下関市清末中町１丁目１２００番４</t>
  </si>
  <si>
    <t>くだまつし みさとちょう</t>
  </si>
  <si>
    <t>下松(県)</t>
  </si>
  <si>
    <t>下松市美里町２丁目１６６９番５</t>
  </si>
  <si>
    <t>ほうふし こくぶんじちょう</t>
  </si>
  <si>
    <t>防府(県)</t>
  </si>
  <si>
    <t>防府市国分寺町２６８０番３３</t>
  </si>
  <si>
    <t>しものせきし いちのみやがくえんちょう</t>
  </si>
  <si>
    <t>下関市一の宮学園町４番９１</t>
  </si>
  <si>
    <t>南岩国駅から徒歩圏の交通利便性に加え、大型商業施設が近くにある良好な生活利便性により需要は堅調である</t>
  </si>
  <si>
    <t>付近に市の安岡地区複合施設が開館し、周辺の住環境が整備され、生活利便性が向上してきており、需要が増加している。</t>
  </si>
  <si>
    <t>新山口駅、商業施設、小学校等に近接する生活利便性のよい住宅地であり、周辺の商業施設出店により利便性が向上している</t>
  </si>
  <si>
    <t>生活利便性に恵まれた住宅地域であることに加え、社宅跡地の開発による居住環境向上の波及効果及び需要の拡大が認められる</t>
  </si>
  <si>
    <t>小中学校に比較的近く、商業施設が充実し、生活利便性が良好で、需要は堅調である。</t>
  </si>
  <si>
    <t>人気の高い地区の一角にある住環境の良い住宅団地で、需要は堅調である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</si>
</sst>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 &quot;0.0"/>
  </numFmts>
  <fonts count="5"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1">
    <xf numFmtId="0" fontId="0" fillId="0" borderId="0" xfId="0">
      <alignment vertical="center"/>
    </xf>
    <xf numFmtId="0" fontId="4" fillId="0" borderId="0" xfId="0" applyFont="1">
      <alignment vertical="center"/>
    </xf>
    <xf numFmtId="0" fontId="4" fillId="0" borderId="0" xfId="0" applyFont="1" applyAlignment="1">
      <alignment horizontal="right" vertical="center" shrinkToFit="1"/>
    </xf>
    <xf numFmtId="0" fontId="4" fillId="0" borderId="1" xfId="0" applyFont="1" applyBorder="1" applyAlignment="1">
      <alignment horizontal="center" vertical="center"/>
    </xf>
    <xf numFmtId="0" fontId="4" fillId="0" borderId="1" xfId="0" applyFont="1" applyBorder="1" applyAlignment="1">
      <alignment horizontal="distributed" vertical="center"/>
    </xf>
    <xf numFmtId="0" fontId="4" fillId="0" borderId="1" xfId="0" applyFont="1" applyBorder="1">
      <alignment vertical="center"/>
    </xf>
    <xf numFmtId="0" fontId="4" fillId="0" borderId="5" xfId="0" applyFont="1" applyBorder="1" applyAlignment="1">
      <alignment horizontal="distributed" vertical="center"/>
    </xf>
    <xf numFmtId="0" fontId="4" fillId="0" borderId="2" xfId="0" applyFont="1" applyBorder="1" applyAlignment="1">
      <alignment horizontal="center" vertical="center"/>
    </xf>
    <xf numFmtId="0" fontId="4" fillId="0" borderId="2" xfId="0" applyFont="1" applyBorder="1">
      <alignment vertical="center"/>
    </xf>
    <xf numFmtId="0" fontId="4" fillId="0" borderId="2" xfId="0" applyFont="1" applyBorder="1" applyAlignment="1">
      <alignment horizontal="centerContinuous" vertical="center"/>
    </xf>
    <xf numFmtId="0" fontId="4" fillId="0" borderId="2" xfId="0" applyFont="1" applyBorder="1" applyAlignment="1">
      <alignment horizontal="distributed" vertical="center"/>
    </xf>
    <xf numFmtId="0" fontId="4" fillId="0" borderId="2" xfId="0" applyFont="1" applyBorder="1" applyAlignment="1">
      <alignment horizontal="center" vertical="center" shrinkToFit="1"/>
    </xf>
    <xf numFmtId="0" fontId="4" fillId="0" borderId="3" xfId="0" applyFont="1" applyBorder="1">
      <alignment vertical="center"/>
    </xf>
    <xf numFmtId="0" fontId="4" fillId="0" borderId="1" xfId="0" applyFont="1" applyBorder="1" applyAlignment="1" applyProtection="1">
      <alignment horizontal="distributed" vertical="center"/>
      <protection locked="0"/>
    </xf>
    <xf numFmtId="0" fontId="4" fillId="0" borderId="2" xfId="0" applyFont="1" applyBorder="1" applyAlignment="1">
      <alignment vertical="center" wrapText="1"/>
    </xf>
    <xf numFmtId="176" fontId="4" fillId="0" borderId="2" xfId="0" applyNumberFormat="1" applyFont="1" applyBorder="1" applyAlignment="1">
      <alignment horizontal="center" vertical="center"/>
    </xf>
    <xf numFmtId="176" fontId="4" fillId="0" borderId="2" xfId="0" applyNumberFormat="1" applyFont="1" applyBorder="1" applyAlignment="1" applyProtection="1">
      <alignment horizontal="center" vertical="center"/>
      <protection locked="0"/>
    </xf>
    <xf numFmtId="0" fontId="4" fillId="0" borderId="3" xfId="0" applyFont="1" applyBorder="1" applyAlignment="1">
      <alignment horizontal="right" vertical="center" wrapText="1" readingOrder="1"/>
    </xf>
    <xf numFmtId="38" fontId="4" fillId="0" borderId="3" xfId="1" applyFont="1" applyBorder="1" applyAlignment="1">
      <alignment horizontal="center" vertical="center"/>
    </xf>
    <xf numFmtId="38" fontId="4" fillId="0" borderId="3" xfId="1" applyFont="1" applyBorder="1" applyAlignment="1" applyProtection="1">
      <alignment horizontal="center" vertical="center"/>
      <protection locked="0"/>
    </xf>
    <xf numFmtId="0" fontId="4" fillId="0" borderId="1" xfId="0" applyFont="1" applyBorder="1" applyAlignment="1">
      <alignment horizontal="center" vertical="center"/>
    </xf>
    <xf numFmtId="0" fontId="4" fillId="0" borderId="2" xfId="0" applyFont="1" applyBorder="1">
      <alignment vertical="center"/>
    </xf>
    <xf numFmtId="0" fontId="4" fillId="0" borderId="3" xfId="0" applyFont="1" applyBorder="1">
      <alignment vertical="center"/>
    </xf>
    <xf numFmtId="0" fontId="4" fillId="0" borderId="1" xfId="0" applyFont="1" applyBorder="1" applyAlignment="1" applyProtection="1">
      <alignment horizontal="center" vertical="center"/>
      <protection locked="0"/>
    </xf>
    <xf numFmtId="0" fontId="4" fillId="0" borderId="2" xfId="0" applyFont="1" applyBorder="1" applyProtection="1">
      <alignment vertical="center"/>
      <protection locked="0"/>
    </xf>
    <xf numFmtId="0" fontId="4" fillId="0" borderId="3" xfId="0" applyFont="1" applyBorder="1" applyProtection="1">
      <alignment vertical="center"/>
      <protection locked="0"/>
    </xf>
    <xf numFmtId="0" fontId="4" fillId="0" borderId="1" xfId="0" applyFont="1" applyBorder="1" applyAlignment="1" applyProtection="1">
      <alignment vertical="center" wrapText="1"/>
      <protection locked="0"/>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3" fillId="0" borderId="0" xfId="0" applyFont="1" applyAlignment="1">
      <alignment horizontal="center" vertical="center"/>
    </xf>
    <xf numFmtId="0" fontId="4" fillId="0" borderId="6" xfId="0" applyFont="1" applyBorder="1" applyAlignment="1">
      <alignment horizontal="distributed" vertical="center"/>
    </xf>
    <xf numFmtId="0" fontId="4" fillId="0" borderId="7" xfId="0" applyFont="1" applyBorder="1">
      <alignment vertical="center"/>
    </xf>
    <xf numFmtId="0" fontId="0" fillId="0" borderId="0" xfId="0" applyFill="1" applyAlignment="1">
      <alignment horizontal="left" vertical="top" wrapText="1"/>
    </xf>
    <xf numFmtId="0" fontId="4" fillId="0" borderId="1"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0" fillId="0" borderId="4" xfId="0" applyFill="1" applyBorder="1" applyAlignment="1">
      <alignment vertical="top"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9F096-3C59-43EC-AB86-6F76F8E95927}">
  <sheetPr>
    <pageSetUpPr fitToPage="1"/>
  </sheetPr>
  <dimension ref="A1:H48"/>
  <sheetViews>
    <sheetView tabSelected="1" zoomScaleNormal="100" zoomScaleSheetLayoutView="100" workbookViewId="0">
      <selection activeCell="G33" sqref="G33:G35"/>
    </sheetView>
  </sheetViews>
  <sheetFormatPr defaultRowHeight="13.5" x14ac:dyDescent="0.15"/>
  <cols>
    <col min="1" max="1" width="4.625" customWidth="1"/>
    <col min="2" max="2" width="9.375" customWidth="1"/>
    <col min="3" max="3" width="38.75" customWidth="1"/>
    <col min="4" max="4" width="12.375" customWidth="1"/>
    <col min="5" max="5" width="11.375" customWidth="1"/>
    <col min="6" max="6" width="4.625" customWidth="1"/>
    <col min="7" max="7" width="35.625" customWidth="1"/>
    <col min="8" max="8" width="9" style="36"/>
  </cols>
  <sheetData>
    <row r="1" spans="1:8" ht="17.25" x14ac:dyDescent="0.15">
      <c r="A1" s="33" t="s">
        <v>22</v>
      </c>
      <c r="B1" s="33"/>
      <c r="C1" s="33"/>
      <c r="D1" s="33"/>
      <c r="E1" s="33"/>
      <c r="F1" s="33"/>
      <c r="G1" s="33"/>
    </row>
    <row r="2" spans="1:8" ht="14.25" customHeight="1" x14ac:dyDescent="0.15">
      <c r="A2" s="1"/>
      <c r="B2" s="1"/>
      <c r="C2" s="1"/>
      <c r="D2" s="1"/>
      <c r="E2" s="1"/>
      <c r="F2" s="1"/>
      <c r="G2" s="2" t="s">
        <v>8</v>
      </c>
    </row>
    <row r="3" spans="1:8" ht="14.25" x14ac:dyDescent="0.15">
      <c r="A3" s="3" t="s">
        <v>2</v>
      </c>
      <c r="B3" s="4" t="s">
        <v>0</v>
      </c>
      <c r="C3" s="5"/>
      <c r="D3" s="6" t="s">
        <v>34</v>
      </c>
      <c r="E3" s="34" t="s">
        <v>28</v>
      </c>
      <c r="F3" s="35"/>
      <c r="G3" s="5"/>
    </row>
    <row r="4" spans="1:8" ht="14.25" x14ac:dyDescent="0.15">
      <c r="A4" s="7"/>
      <c r="B4" s="8"/>
      <c r="C4" s="9" t="s">
        <v>3</v>
      </c>
      <c r="D4" s="10" t="s">
        <v>4</v>
      </c>
      <c r="E4" s="10" t="s">
        <v>4</v>
      </c>
      <c r="F4" s="7" t="s">
        <v>2</v>
      </c>
      <c r="G4" s="11" t="s">
        <v>5</v>
      </c>
    </row>
    <row r="5" spans="1:8" ht="14.25" x14ac:dyDescent="0.15">
      <c r="A5" s="7" t="s">
        <v>6</v>
      </c>
      <c r="B5" s="10" t="s">
        <v>1</v>
      </c>
      <c r="C5" s="8"/>
      <c r="D5" s="10" t="s">
        <v>7</v>
      </c>
      <c r="E5" s="10" t="s">
        <v>7</v>
      </c>
      <c r="F5" s="7" t="s">
        <v>6</v>
      </c>
      <c r="G5" s="12"/>
    </row>
    <row r="6" spans="1:8" ht="33" customHeight="1" x14ac:dyDescent="0.15">
      <c r="A6" s="20">
        <v>1</v>
      </c>
      <c r="B6" s="4"/>
      <c r="C6" s="5" t="s">
        <v>35</v>
      </c>
      <c r="D6" s="4"/>
      <c r="E6" s="13"/>
      <c r="F6" s="23">
        <v>2</v>
      </c>
      <c r="G6" s="37" t="s">
        <v>30</v>
      </c>
      <c r="H6" s="40"/>
    </row>
    <row r="7" spans="1:8" ht="33" customHeight="1" x14ac:dyDescent="0.15">
      <c r="A7" s="21"/>
      <c r="B7" s="14" t="s">
        <v>36</v>
      </c>
      <c r="C7" s="8" t="s">
        <v>37</v>
      </c>
      <c r="D7" s="15">
        <v>3.6</v>
      </c>
      <c r="E7" s="16">
        <v>3.9</v>
      </c>
      <c r="F7" s="24"/>
      <c r="G7" s="38"/>
      <c r="H7" s="40"/>
    </row>
    <row r="8" spans="1:8" ht="33" customHeight="1" x14ac:dyDescent="0.15">
      <c r="A8" s="21"/>
      <c r="B8" s="17" t="s">
        <v>11</v>
      </c>
      <c r="C8" s="12" t="s">
        <v>14</v>
      </c>
      <c r="D8" s="18">
        <v>69400</v>
      </c>
      <c r="E8" s="19">
        <v>67000</v>
      </c>
      <c r="F8" s="25"/>
      <c r="G8" s="39"/>
      <c r="H8" s="40"/>
    </row>
    <row r="9" spans="1:8" ht="33" customHeight="1" x14ac:dyDescent="0.15">
      <c r="A9" s="20">
        <v>2</v>
      </c>
      <c r="B9" s="4"/>
      <c r="C9" s="5" t="s">
        <v>35</v>
      </c>
      <c r="D9" s="4"/>
      <c r="E9" s="13"/>
      <c r="F9" s="23">
        <v>3</v>
      </c>
      <c r="G9" s="37" t="s">
        <v>59</v>
      </c>
      <c r="H9" s="40"/>
    </row>
    <row r="10" spans="1:8" ht="33" customHeight="1" x14ac:dyDescent="0.15">
      <c r="A10" s="21"/>
      <c r="B10" s="14" t="s">
        <v>36</v>
      </c>
      <c r="C10" s="8" t="s">
        <v>38</v>
      </c>
      <c r="D10" s="15">
        <v>3.6</v>
      </c>
      <c r="E10" s="16">
        <v>3.6</v>
      </c>
      <c r="F10" s="24"/>
      <c r="G10" s="38"/>
      <c r="H10" s="40"/>
    </row>
    <row r="11" spans="1:8" ht="33" customHeight="1" x14ac:dyDescent="0.15">
      <c r="A11" s="21"/>
      <c r="B11" s="17" t="s">
        <v>9</v>
      </c>
      <c r="C11" s="12" t="s">
        <v>15</v>
      </c>
      <c r="D11" s="18">
        <v>81300</v>
      </c>
      <c r="E11" s="19">
        <v>78500</v>
      </c>
      <c r="F11" s="25"/>
      <c r="G11" s="39"/>
      <c r="H11" s="40"/>
    </row>
    <row r="12" spans="1:8" ht="33" customHeight="1" x14ac:dyDescent="0.15">
      <c r="A12" s="20">
        <v>3</v>
      </c>
      <c r="B12" s="4"/>
      <c r="C12" s="5" t="s">
        <v>39</v>
      </c>
      <c r="D12" s="4"/>
      <c r="E12" s="13"/>
      <c r="F12" s="23">
        <v>24</v>
      </c>
      <c r="G12" s="37" t="s">
        <v>60</v>
      </c>
      <c r="H12" s="40"/>
    </row>
    <row r="13" spans="1:8" ht="33" customHeight="1" x14ac:dyDescent="0.15">
      <c r="A13" s="21"/>
      <c r="B13" s="14" t="s">
        <v>40</v>
      </c>
      <c r="C13" s="8" t="s">
        <v>41</v>
      </c>
      <c r="D13" s="15">
        <v>3.4</v>
      </c>
      <c r="E13" s="16">
        <v>2.1</v>
      </c>
      <c r="F13" s="24"/>
      <c r="G13" s="38"/>
      <c r="H13" s="40"/>
    </row>
    <row r="14" spans="1:8" ht="33" customHeight="1" x14ac:dyDescent="0.15">
      <c r="A14" s="21"/>
      <c r="B14" s="17" t="s">
        <v>10</v>
      </c>
      <c r="C14" s="12" t="s">
        <v>29</v>
      </c>
      <c r="D14" s="18">
        <v>39700</v>
      </c>
      <c r="E14" s="19">
        <v>38400</v>
      </c>
      <c r="F14" s="25"/>
      <c r="G14" s="39"/>
      <c r="H14" s="40"/>
    </row>
    <row r="15" spans="1:8" ht="33" customHeight="1" x14ac:dyDescent="0.15">
      <c r="A15" s="20">
        <v>4</v>
      </c>
      <c r="B15" s="4"/>
      <c r="C15" s="5" t="s">
        <v>42</v>
      </c>
      <c r="D15" s="4"/>
      <c r="E15" s="13"/>
      <c r="F15" s="23">
        <v>4</v>
      </c>
      <c r="G15" s="37" t="s">
        <v>61</v>
      </c>
      <c r="H15" s="40"/>
    </row>
    <row r="16" spans="1:8" ht="33" customHeight="1" x14ac:dyDescent="0.15">
      <c r="A16" s="21"/>
      <c r="B16" s="14" t="s">
        <v>43</v>
      </c>
      <c r="C16" s="8" t="s">
        <v>44</v>
      </c>
      <c r="D16" s="15">
        <v>3.3</v>
      </c>
      <c r="E16" s="16">
        <v>3</v>
      </c>
      <c r="F16" s="24"/>
      <c r="G16" s="38"/>
      <c r="H16" s="40"/>
    </row>
    <row r="17" spans="1:8" ht="33" customHeight="1" x14ac:dyDescent="0.15">
      <c r="A17" s="21"/>
      <c r="B17" s="17" t="s">
        <v>26</v>
      </c>
      <c r="C17" s="12" t="s">
        <v>27</v>
      </c>
      <c r="D17" s="18">
        <v>68000</v>
      </c>
      <c r="E17" s="19">
        <v>65800</v>
      </c>
      <c r="F17" s="25"/>
      <c r="G17" s="39"/>
      <c r="H17" s="40"/>
    </row>
    <row r="18" spans="1:8" ht="33" customHeight="1" x14ac:dyDescent="0.15">
      <c r="A18" s="20">
        <v>5</v>
      </c>
      <c r="B18" s="4"/>
      <c r="C18" s="5" t="s">
        <v>45</v>
      </c>
      <c r="D18" s="4"/>
      <c r="E18" s="13"/>
      <c r="F18" s="23">
        <v>1</v>
      </c>
      <c r="G18" s="37" t="s">
        <v>62</v>
      </c>
      <c r="H18" s="40"/>
    </row>
    <row r="19" spans="1:8" ht="33" customHeight="1" x14ac:dyDescent="0.15">
      <c r="A19" s="21"/>
      <c r="B19" s="14" t="s">
        <v>40</v>
      </c>
      <c r="C19" s="8" t="s">
        <v>46</v>
      </c>
      <c r="D19" s="15">
        <v>3.2</v>
      </c>
      <c r="E19" s="16">
        <v>3.9</v>
      </c>
      <c r="F19" s="24"/>
      <c r="G19" s="38"/>
      <c r="H19" s="40"/>
    </row>
    <row r="20" spans="1:8" ht="33" customHeight="1" x14ac:dyDescent="0.15">
      <c r="A20" s="21"/>
      <c r="B20" s="17" t="s">
        <v>16</v>
      </c>
      <c r="C20" s="12" t="s">
        <v>17</v>
      </c>
      <c r="D20" s="18">
        <v>57700</v>
      </c>
      <c r="E20" s="19">
        <v>55900</v>
      </c>
      <c r="F20" s="25"/>
      <c r="G20" s="39"/>
      <c r="H20" s="40"/>
    </row>
    <row r="21" spans="1:8" ht="33" customHeight="1" x14ac:dyDescent="0.15">
      <c r="A21" s="20">
        <v>6</v>
      </c>
      <c r="B21" s="4"/>
      <c r="C21" s="5" t="s">
        <v>47</v>
      </c>
      <c r="D21" s="4"/>
      <c r="E21" s="13"/>
      <c r="F21" s="23">
        <v>8</v>
      </c>
      <c r="G21" s="37" t="s">
        <v>33</v>
      </c>
      <c r="H21" s="40"/>
    </row>
    <row r="22" spans="1:8" ht="33" customHeight="1" x14ac:dyDescent="0.15">
      <c r="A22" s="21"/>
      <c r="B22" s="14" t="s">
        <v>40</v>
      </c>
      <c r="C22" s="8" t="s">
        <v>48</v>
      </c>
      <c r="D22" s="15">
        <v>2.9</v>
      </c>
      <c r="E22" s="16">
        <v>2.8</v>
      </c>
      <c r="F22" s="24"/>
      <c r="G22" s="38"/>
      <c r="H22" s="40"/>
    </row>
    <row r="23" spans="1:8" ht="33" customHeight="1" x14ac:dyDescent="0.15">
      <c r="A23" s="21"/>
      <c r="B23" s="17" t="s">
        <v>18</v>
      </c>
      <c r="C23" s="12" t="s">
        <v>19</v>
      </c>
      <c r="D23" s="18">
        <v>52500</v>
      </c>
      <c r="E23" s="19">
        <v>51000</v>
      </c>
      <c r="F23" s="25"/>
      <c r="G23" s="39"/>
      <c r="H23" s="40"/>
    </row>
    <row r="24" spans="1:8" ht="33" customHeight="1" x14ac:dyDescent="0.15">
      <c r="A24" s="20">
        <v>7</v>
      </c>
      <c r="B24" s="4"/>
      <c r="C24" s="5" t="s">
        <v>49</v>
      </c>
      <c r="D24" s="4"/>
      <c r="E24" s="13"/>
      <c r="F24" s="23">
        <v>12</v>
      </c>
      <c r="G24" s="37" t="s">
        <v>63</v>
      </c>
      <c r="H24" s="40"/>
    </row>
    <row r="25" spans="1:8" ht="33" customHeight="1" x14ac:dyDescent="0.15">
      <c r="A25" s="21"/>
      <c r="B25" s="14" t="s">
        <v>40</v>
      </c>
      <c r="C25" s="8" t="s">
        <v>50</v>
      </c>
      <c r="D25" s="15">
        <v>2.8</v>
      </c>
      <c r="E25" s="16">
        <v>2.6</v>
      </c>
      <c r="F25" s="24"/>
      <c r="G25" s="38"/>
      <c r="H25" s="40"/>
    </row>
    <row r="26" spans="1:8" ht="33" customHeight="1" x14ac:dyDescent="0.15">
      <c r="A26" s="21"/>
      <c r="B26" s="17" t="s">
        <v>24</v>
      </c>
      <c r="C26" s="12" t="s">
        <v>25</v>
      </c>
      <c r="D26" s="18">
        <v>32900</v>
      </c>
      <c r="E26" s="19">
        <v>32000</v>
      </c>
      <c r="F26" s="25"/>
      <c r="G26" s="39"/>
      <c r="H26" s="40"/>
    </row>
    <row r="27" spans="1:8" ht="33" customHeight="1" x14ac:dyDescent="0.15">
      <c r="A27" s="20">
        <v>8</v>
      </c>
      <c r="B27" s="4"/>
      <c r="C27" s="5" t="s">
        <v>51</v>
      </c>
      <c r="D27" s="4"/>
      <c r="E27" s="13"/>
      <c r="F27" s="23">
        <v>5</v>
      </c>
      <c r="G27" s="37" t="s">
        <v>31</v>
      </c>
      <c r="H27" s="40"/>
    </row>
    <row r="28" spans="1:8" ht="33" customHeight="1" x14ac:dyDescent="0.15">
      <c r="A28" s="29"/>
      <c r="B28" s="14" t="s">
        <v>52</v>
      </c>
      <c r="C28" s="8" t="s">
        <v>53</v>
      </c>
      <c r="D28" s="15">
        <v>2.8</v>
      </c>
      <c r="E28" s="16">
        <v>2.9</v>
      </c>
      <c r="F28" s="31"/>
      <c r="G28" s="38"/>
      <c r="H28" s="40"/>
    </row>
    <row r="29" spans="1:8" ht="33" customHeight="1" x14ac:dyDescent="0.15">
      <c r="A29" s="30"/>
      <c r="B29" s="17" t="s">
        <v>18</v>
      </c>
      <c r="C29" s="12" t="s">
        <v>23</v>
      </c>
      <c r="D29" s="18">
        <v>69600</v>
      </c>
      <c r="E29" s="19">
        <v>67700</v>
      </c>
      <c r="F29" s="32"/>
      <c r="G29" s="39"/>
      <c r="H29" s="40"/>
    </row>
    <row r="30" spans="1:8" ht="33" customHeight="1" x14ac:dyDescent="0.15">
      <c r="A30" s="20">
        <v>9</v>
      </c>
      <c r="B30" s="4"/>
      <c r="C30" s="5" t="s">
        <v>54</v>
      </c>
      <c r="D30" s="4"/>
      <c r="E30" s="13"/>
      <c r="F30" s="23">
        <v>6</v>
      </c>
      <c r="G30" s="37" t="s">
        <v>32</v>
      </c>
      <c r="H30" s="40"/>
    </row>
    <row r="31" spans="1:8" ht="33" customHeight="1" x14ac:dyDescent="0.15">
      <c r="A31" s="21"/>
      <c r="B31" s="14" t="s">
        <v>55</v>
      </c>
      <c r="C31" s="8" t="s">
        <v>56</v>
      </c>
      <c r="D31" s="15">
        <v>2.8</v>
      </c>
      <c r="E31" s="16">
        <v>2.8</v>
      </c>
      <c r="F31" s="24"/>
      <c r="G31" s="38"/>
      <c r="H31" s="40"/>
    </row>
    <row r="32" spans="1:8" ht="33" customHeight="1" x14ac:dyDescent="0.15">
      <c r="A32" s="21"/>
      <c r="B32" s="17" t="s">
        <v>10</v>
      </c>
      <c r="C32" s="12" t="s">
        <v>20</v>
      </c>
      <c r="D32" s="18">
        <v>44600</v>
      </c>
      <c r="E32" s="19">
        <v>43400</v>
      </c>
      <c r="F32" s="25"/>
      <c r="G32" s="39"/>
      <c r="H32" s="40"/>
    </row>
    <row r="33" spans="1:8" ht="33" customHeight="1" x14ac:dyDescent="0.15">
      <c r="A33" s="20">
        <v>10</v>
      </c>
      <c r="B33" s="4"/>
      <c r="C33" s="5" t="s">
        <v>57</v>
      </c>
      <c r="D33" s="4"/>
      <c r="E33" s="13"/>
      <c r="F33" s="23">
        <v>10</v>
      </c>
      <c r="G33" s="37" t="s">
        <v>64</v>
      </c>
      <c r="H33" s="40"/>
    </row>
    <row r="34" spans="1:8" ht="33" customHeight="1" x14ac:dyDescent="0.15">
      <c r="A34" s="29"/>
      <c r="B34" s="14" t="s">
        <v>40</v>
      </c>
      <c r="C34" s="8" t="s">
        <v>58</v>
      </c>
      <c r="D34" s="15">
        <v>2.8</v>
      </c>
      <c r="E34" s="16">
        <v>2.6</v>
      </c>
      <c r="F34" s="24"/>
      <c r="G34" s="38"/>
      <c r="H34" s="40"/>
    </row>
    <row r="35" spans="1:8" ht="33" customHeight="1" x14ac:dyDescent="0.15">
      <c r="A35" s="30"/>
      <c r="B35" s="17" t="s">
        <v>12</v>
      </c>
      <c r="C35" s="12" t="s">
        <v>13</v>
      </c>
      <c r="D35" s="18">
        <v>55800</v>
      </c>
      <c r="E35" s="19">
        <v>54300</v>
      </c>
      <c r="F35" s="25"/>
      <c r="G35" s="39"/>
      <c r="H35" s="40"/>
    </row>
    <row r="36" spans="1:8" ht="33" hidden="1" customHeight="1" x14ac:dyDescent="0.15">
      <c r="A36" s="20" t="e">
        <f>VLOOKUP(#REF!,順位表,2,0)</f>
        <v>#REF!</v>
      </c>
      <c r="B36" s="4"/>
      <c r="C36" s="5" t="e">
        <f>VLOOKUP(#REF!,順位表,13,0)</f>
        <v>#REF!</v>
      </c>
      <c r="D36" s="4"/>
      <c r="E36" s="13"/>
      <c r="F36" s="23" t="e">
        <f>VLOOKUP(#REF!,順位表,16,0)</f>
        <v>#REF!</v>
      </c>
      <c r="G36" s="26" t="e">
        <f>IF(VLOOKUP(#REF!,順位表,18,0)="","",VLOOKUP(#REF!,順位表,18,0))</f>
        <v>#REF!</v>
      </c>
    </row>
    <row r="37" spans="1:8" ht="33" hidden="1" customHeight="1" x14ac:dyDescent="0.15">
      <c r="A37" s="21"/>
      <c r="B37" s="14" t="e">
        <f>VLOOKUP(#REF!,順位表,11,0)</f>
        <v>#REF!</v>
      </c>
      <c r="C37" s="8" t="e">
        <f>VLOOKUP(#REF!,順位表,12,0)</f>
        <v>#REF!</v>
      </c>
      <c r="D37" s="15" t="e">
        <f>VLOOKUP(#REF!,順位表,9,0)</f>
        <v>#REF!</v>
      </c>
      <c r="E37" s="16" t="e">
        <f>VLOOKUP(#REF!,順位表,15,0)</f>
        <v>#REF!</v>
      </c>
      <c r="F37" s="24"/>
      <c r="G37" s="27" t="e">
        <f>VLOOKUP(N37,順位表,2,0)</f>
        <v>#REF!</v>
      </c>
    </row>
    <row r="38" spans="1:8" ht="33" hidden="1" customHeight="1" x14ac:dyDescent="0.15">
      <c r="A38" s="22"/>
      <c r="B38" s="17" t="e">
        <f>VLOOKUP(#REF!,順位表,4,0)</f>
        <v>#REF!</v>
      </c>
      <c r="C38" s="12" t="e">
        <f>IF(VLOOKUP(#REF!,順位表,6,0)="","",VLOOKUP(#REF!,順位表,6,0))</f>
        <v>#REF!</v>
      </c>
      <c r="D38" s="18" t="e">
        <f>VLOOKUP(#REF!,順位表,7,0)</f>
        <v>#REF!</v>
      </c>
      <c r="E38" s="19" t="e">
        <f>VLOOKUP(#REF!,順位表,8,0)</f>
        <v>#REF!</v>
      </c>
      <c r="F38" s="25"/>
      <c r="G38" s="28" t="e">
        <f>VLOOKUP(N38,順位表,2,0)</f>
        <v>#REF!</v>
      </c>
    </row>
    <row r="39" spans="1:8" ht="33" hidden="1" customHeight="1" x14ac:dyDescent="0.15">
      <c r="A39" s="20" t="e">
        <f>VLOOKUP(#REF!,順位表,2,0)</f>
        <v>#REF!</v>
      </c>
      <c r="B39" s="4"/>
      <c r="C39" s="5" t="e">
        <f>VLOOKUP(#REF!,順位表,13,0)</f>
        <v>#REF!</v>
      </c>
      <c r="D39" s="4"/>
      <c r="E39" s="13"/>
      <c r="F39" s="23" t="e">
        <f>VLOOKUP(#REF!,順位表,16,0)</f>
        <v>#REF!</v>
      </c>
      <c r="G39" s="26" t="e">
        <f>IF(VLOOKUP(#REF!,順位表,18,0)="","",VLOOKUP(#REF!,順位表,18,0))</f>
        <v>#REF!</v>
      </c>
    </row>
    <row r="40" spans="1:8" ht="33" hidden="1" customHeight="1" x14ac:dyDescent="0.15">
      <c r="A40" s="21"/>
      <c r="B40" s="14" t="e">
        <f>VLOOKUP(#REF!,順位表,11,0)</f>
        <v>#REF!</v>
      </c>
      <c r="C40" s="8" t="e">
        <f>VLOOKUP(#REF!,順位表,12,0)</f>
        <v>#REF!</v>
      </c>
      <c r="D40" s="15" t="e">
        <f>VLOOKUP(#REF!,順位表,9,0)</f>
        <v>#REF!</v>
      </c>
      <c r="E40" s="16" t="e">
        <f>VLOOKUP(#REF!,順位表,15,0)</f>
        <v>#REF!</v>
      </c>
      <c r="F40" s="24"/>
      <c r="G40" s="27" t="e">
        <f>VLOOKUP(N40,順位表,2,0)</f>
        <v>#REF!</v>
      </c>
    </row>
    <row r="41" spans="1:8" ht="33" hidden="1" customHeight="1" x14ac:dyDescent="0.15">
      <c r="A41" s="22"/>
      <c r="B41" s="17" t="e">
        <f>VLOOKUP(#REF!,順位表,4,0)</f>
        <v>#REF!</v>
      </c>
      <c r="C41" s="12" t="e">
        <f>IF(VLOOKUP(#REF!,順位表,6,0)="","",VLOOKUP(#REF!,順位表,6,0))</f>
        <v>#REF!</v>
      </c>
      <c r="D41" s="18" t="e">
        <f>VLOOKUP(#REF!,順位表,7,0)</f>
        <v>#REF!</v>
      </c>
      <c r="E41" s="19" t="e">
        <f>VLOOKUP(#REF!,順位表,8,0)</f>
        <v>#REF!</v>
      </c>
      <c r="F41" s="25"/>
      <c r="G41" s="28" t="e">
        <f>VLOOKUP(N41,順位表,2,0)</f>
        <v>#REF!</v>
      </c>
    </row>
    <row r="42" spans="1:8" ht="33" hidden="1" customHeight="1" x14ac:dyDescent="0.15">
      <c r="A42" s="20" t="e">
        <f>VLOOKUP(#REF!,順位表,2,0)</f>
        <v>#REF!</v>
      </c>
      <c r="B42" s="4"/>
      <c r="C42" s="5" t="e">
        <f>VLOOKUP(#REF!,順位表,13,0)</f>
        <v>#REF!</v>
      </c>
      <c r="D42" s="4"/>
      <c r="E42" s="13"/>
      <c r="F42" s="23" t="e">
        <f>VLOOKUP(#REF!,順位表,16,0)</f>
        <v>#REF!</v>
      </c>
      <c r="G42" s="26" t="e">
        <f>IF(VLOOKUP(#REF!,順位表,18,0)="","",VLOOKUP(#REF!,順位表,18,0))</f>
        <v>#REF!</v>
      </c>
    </row>
    <row r="43" spans="1:8" ht="33" hidden="1" customHeight="1" x14ac:dyDescent="0.15">
      <c r="A43" s="21"/>
      <c r="B43" s="14" t="e">
        <f>VLOOKUP(#REF!,順位表,11,0)</f>
        <v>#REF!</v>
      </c>
      <c r="C43" s="8" t="e">
        <f>VLOOKUP(#REF!,順位表,12,0)</f>
        <v>#REF!</v>
      </c>
      <c r="D43" s="15" t="e">
        <f>VLOOKUP(#REF!,順位表,9,0)</f>
        <v>#REF!</v>
      </c>
      <c r="E43" s="16" t="e">
        <f>VLOOKUP(#REF!,順位表,15,0)</f>
        <v>#REF!</v>
      </c>
      <c r="F43" s="24"/>
      <c r="G43" s="27" t="e">
        <f>VLOOKUP(N43,順位表,2,0)</f>
        <v>#REF!</v>
      </c>
    </row>
    <row r="44" spans="1:8" ht="33" hidden="1" customHeight="1" x14ac:dyDescent="0.15">
      <c r="A44" s="22"/>
      <c r="B44" s="17" t="e">
        <f>VLOOKUP(#REF!,順位表,4,0)</f>
        <v>#REF!</v>
      </c>
      <c r="C44" s="12" t="e">
        <f>IF(VLOOKUP(#REF!,順位表,6,0)="","",VLOOKUP(#REF!,順位表,6,0))</f>
        <v>#REF!</v>
      </c>
      <c r="D44" s="18" t="e">
        <f>VLOOKUP(#REF!,順位表,7,0)</f>
        <v>#REF!</v>
      </c>
      <c r="E44" s="19" t="e">
        <f>VLOOKUP(#REF!,順位表,8,0)</f>
        <v>#REF!</v>
      </c>
      <c r="F44" s="25"/>
      <c r="G44" s="28" t="e">
        <f>VLOOKUP(N44,順位表,2,0)</f>
        <v>#REF!</v>
      </c>
    </row>
    <row r="45" spans="1:8" ht="33" hidden="1" customHeight="1" x14ac:dyDescent="0.15">
      <c r="A45" s="20" t="e">
        <f>VLOOKUP(#REF!,順位表,2,0)</f>
        <v>#REF!</v>
      </c>
      <c r="B45" s="4"/>
      <c r="C45" s="5" t="e">
        <f>VLOOKUP(#REF!,順位表,13,0)</f>
        <v>#REF!</v>
      </c>
      <c r="D45" s="4"/>
      <c r="E45" s="13"/>
      <c r="F45" s="23" t="e">
        <f>VLOOKUP(#REF!,順位表,16,0)</f>
        <v>#REF!</v>
      </c>
      <c r="G45" s="26" t="e">
        <f>IF(VLOOKUP(#REF!,順位表,18,0)="","",VLOOKUP(#REF!,順位表,18,0))</f>
        <v>#REF!</v>
      </c>
    </row>
    <row r="46" spans="1:8" ht="33" hidden="1" customHeight="1" x14ac:dyDescent="0.15">
      <c r="A46" s="21"/>
      <c r="B46" s="14" t="e">
        <f>VLOOKUP(#REF!,順位表,11,0)</f>
        <v>#REF!</v>
      </c>
      <c r="C46" s="8" t="e">
        <f>VLOOKUP(#REF!,順位表,12,0)</f>
        <v>#REF!</v>
      </c>
      <c r="D46" s="15" t="e">
        <f>VLOOKUP(#REF!,順位表,9,0)</f>
        <v>#REF!</v>
      </c>
      <c r="E46" s="16" t="e">
        <f>VLOOKUP(#REF!,順位表,15,0)</f>
        <v>#REF!</v>
      </c>
      <c r="F46" s="24"/>
      <c r="G46" s="27" t="e">
        <f>VLOOKUP(N46,順位表,2,0)</f>
        <v>#REF!</v>
      </c>
    </row>
    <row r="47" spans="1:8" ht="33" hidden="1" customHeight="1" x14ac:dyDescent="0.15">
      <c r="A47" s="22"/>
      <c r="B47" s="17" t="e">
        <f>VLOOKUP(#REF!,順位表,4,0)</f>
        <v>#REF!</v>
      </c>
      <c r="C47" s="12" t="e">
        <f>IF(VLOOKUP(#REF!,順位表,6,0)="","",VLOOKUP(#REF!,順位表,6,0))</f>
        <v>#REF!</v>
      </c>
      <c r="D47" s="18" t="e">
        <f>VLOOKUP(#REF!,順位表,7,0)</f>
        <v>#REF!</v>
      </c>
      <c r="E47" s="19" t="e">
        <f>VLOOKUP(#REF!,順位表,8,0)</f>
        <v>#REF!</v>
      </c>
      <c r="F47" s="25"/>
      <c r="G47" s="28" t="e">
        <f>VLOOKUP(N47,順位表,2,0)</f>
        <v>#REF!</v>
      </c>
    </row>
    <row r="48" spans="1:8" ht="23.25" customHeight="1" x14ac:dyDescent="0.15">
      <c r="A48" s="1" t="s">
        <v>21</v>
      </c>
      <c r="B48" s="1"/>
      <c r="C48" s="1"/>
      <c r="D48" s="1"/>
      <c r="E48" s="1"/>
      <c r="F48" s="1"/>
      <c r="G48" s="1"/>
    </row>
  </sheetData>
  <mergeCells count="44">
    <mergeCell ref="A1:G1"/>
    <mergeCell ref="E3:F3"/>
    <mergeCell ref="A6:A8"/>
    <mergeCell ref="F6:F8"/>
    <mergeCell ref="G6:G8"/>
    <mergeCell ref="A9:A11"/>
    <mergeCell ref="F9:F11"/>
    <mergeCell ref="G9:G11"/>
    <mergeCell ref="A12:A14"/>
    <mergeCell ref="F12:F14"/>
    <mergeCell ref="G12:G14"/>
    <mergeCell ref="A15:A17"/>
    <mergeCell ref="F15:F17"/>
    <mergeCell ref="G15:G17"/>
    <mergeCell ref="A18:A20"/>
    <mergeCell ref="F18:F20"/>
    <mergeCell ref="G18:G20"/>
    <mergeCell ref="A21:A23"/>
    <mergeCell ref="F21:F23"/>
    <mergeCell ref="G21:G23"/>
    <mergeCell ref="A24:A26"/>
    <mergeCell ref="F24:F26"/>
    <mergeCell ref="G24:G26"/>
    <mergeCell ref="A27:A29"/>
    <mergeCell ref="F27:F29"/>
    <mergeCell ref="G27:G29"/>
    <mergeCell ref="A30:A32"/>
    <mergeCell ref="F30:F32"/>
    <mergeCell ref="G30:G32"/>
    <mergeCell ref="A33:A35"/>
    <mergeCell ref="F33:F35"/>
    <mergeCell ref="G33:G35"/>
    <mergeCell ref="A36:A38"/>
    <mergeCell ref="F36:F38"/>
    <mergeCell ref="G36:G38"/>
    <mergeCell ref="A45:A47"/>
    <mergeCell ref="F45:F47"/>
    <mergeCell ref="G45:G47"/>
    <mergeCell ref="A39:A41"/>
    <mergeCell ref="F39:F41"/>
    <mergeCell ref="G39:G41"/>
    <mergeCell ref="A42:A44"/>
    <mergeCell ref="F42:F44"/>
    <mergeCell ref="G42:G44"/>
  </mergeCells>
  <phoneticPr fontId="2"/>
  <printOptions horizontalCentered="1"/>
  <pageMargins left="0.78740157480314965" right="0.78740157480314965" top="0.78740157480314965" bottom="0.78740157480314965" header="0.31496062992125984" footer="0.51181102362204722"/>
  <pageSetup paperSize="9" scale="74" orientation="portrait" r:id="rId1"/>
  <headerFooter alignWithMargins="0"/>
  <colBreaks count="1" manualBreakCount="1">
    <brk id="7" max="3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住宅地上昇率上位</vt:lpstr>
      <vt:lpstr>住宅地上昇率上位!Print_Area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　昌子</dc:creator>
  <cp:lastModifiedBy>政策企画 土地・水</cp:lastModifiedBy>
  <cp:lastPrinted>2025-08-24T23:19:06Z</cp:lastPrinted>
  <dcterms:created xsi:type="dcterms:W3CDTF">2004-08-13T01:54:16Z</dcterms:created>
  <dcterms:modified xsi:type="dcterms:W3CDTF">2025-09-17T01:10:53Z</dcterms:modified>
</cp:coreProperties>
</file>