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F38679CA-C14A-4AC7-A872-B9F5CB7D8529}"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 i="12" l="1"/>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U37" i="10"/>
  <c r="C37" i="10"/>
  <c r="BE36" i="10"/>
  <c r="C36" i="10"/>
  <c r="BE35" i="10"/>
  <c r="C35"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<sst xmlns="http://schemas.openxmlformats.org/spreadsheetml/2006/main" count="1115" uniqueCount="580">
  <si>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</si>
  <si>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</si>
  <si>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</si>
  <si>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</si>
  <si>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</si>
  <si>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</si>
  <si>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</si>
  <si>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</si>
  <si>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</si>
  <si>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</si>
  <si>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</si>
  <si>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</si>
  <si>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</si>
  <si>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</si>
  <si>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</si>
  <si>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</si>
  <si>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</si>
  <si>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</si>
  <si>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</si>
  <si>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</si>
  <si>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</si>
  <si>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</si>
  <si>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</si>
  <si>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</si>
  <si>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</si>
  <si>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</si>
  <si>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</si>
  <si>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</si>
  <si>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</si>
  <si>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</si>
  <si>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</si>
  <si>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</si>
  <si>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</si>
  <si>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</si>
  <si>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</si>
  <si>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</si>
  <si>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</si>
  <si>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</si>
  <si>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</si>
  <si>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</si>
  <si>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</si>
  <si>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</si>
  <si>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</si>
  <si>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</si>
  <si>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</si>
  <si>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</si>
  <si>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</si>
  <si>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</si>
  <si>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</si>
  <si>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</si>
  <si>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</si>
  <si>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</si>
  <si>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</si>
  <si>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</si>
  <si>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</si>
  <si>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</si>
  <si>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</si>
  <si>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</si>
  <si>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</si>
  <si>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</si>
  <si>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</si>
  <si>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</si>
  <si>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</si>
  <si>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</si>
  <si>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</si>
  <si>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</si>
  <si>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</si>
  <si>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</si>
  <si>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</si>
  <si>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</si>
  <si>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</si>
  <si>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</si>
  <si>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</si>
  <si>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</si>
  <si>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</si>
  <si>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</si>
  <si>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</si>
  <si>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</si>
  <si>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</si>
  <si>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</si>
  <si>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</si>
  <si>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</si>
  <si>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</si>
  <si>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</si>
  <si>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</si>
  <si>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</si>
  <si>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</si>
  <si>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</si>
  <si>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</si>
  <si>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</si>
  <si>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</si>
  <si>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</si>
  <si>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</si>
  <si>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</si>
  <si>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</si>
  <si>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</si>
  <si>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</si>
  <si>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</si>
  <si>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</si>
  <si>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</si>
  <si>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</si>
  <si>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</si>
  <si>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</si>
  <si>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</si>
  <si>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</si>
  <si>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</si>
  <si>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</si>
  <si>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</si>
  <si>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</si>
  <si>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</si>
  <si>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</si>
  <si>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</si>
  <si>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</si>
  <si>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</si>
  <si>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</si>
  <si>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</si>
  <si>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</si>
  <si>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</si>
  <si>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</si>
  <si>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</si>
  <si>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</si>
  <si>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</si>
  <si>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</si>
  <si>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</si>
  <si>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</si>
  <si>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</si>
  <si>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</si>
  <si>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</si>
  <si>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</si>
  <si>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</si>
  <si>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</si>
  <si>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</si>
  <si>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</si>
  <si>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</si>
  <si>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</si>
  <si>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</si>
  <si>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</si>
  <si>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</si>
  <si>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</si>
  <si>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</si>
  <si>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</si>
  <si>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</si>
  <si>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</si>
  <si>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</si>
  <si>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</si>
  <si>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</si>
  <si>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</si>
  <si>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</si>
  <si>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</si>
  <si>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</si>
  <si>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</si>
  <si>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</si>
  <si>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</si>
  <si>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</si>
  <si>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</si>
  <si>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</si>
  <si>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</si>
  <si>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</si>
  <si>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</si>
  <si>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</si>
  <si>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</si>
  <si>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</si>
  <si>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</si>
  <si>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</si>
  <si>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</si>
  <si>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</si>
  <si>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</si>
  <si>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</si>
  <si>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</si>
  <si>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</si>
  <si>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</si>
  <si>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</si>
  <si>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</si>
  <si>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</si>
  <si>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</si>
  <si>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</si>
  <si>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</si>
  <si>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</si>
  <si>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</si>
  <si>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</si>
  <si>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</si>
  <si>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</si>
  <si>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</si>
  <si>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</si>
  <si>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</si>
  <si>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</si>
  <si>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</si>
  <si>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</si>
  <si>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</si>
  <si>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</si>
  <si>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</si>
  <si>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</si>
  <si>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</si>
  <si>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</si>
  <si>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</si>
  <si>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</si>
  <si>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</si>
  <si>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</si>
  <si>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</si>
  <si>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</si>
  <si>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</si>
  <si>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</si>
  <si>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</si>
  <si>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山口県下松市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</si>
  <si>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</si>
  <si>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</si>
  <si>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</si>
  <si>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</si>
  <si>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</si>
  <si>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</si>
  <si>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</si>
  <si>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</si>
  <si>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</si>
  <si>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</si>
  <si>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</si>
  <si>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</si>
  <si>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</si>
  <si>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</si>
  <si>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</si>
  <si>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</si>
  <si>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</si>
  <si>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</si>
  <si>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</si>
  <si>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</si>
  <si>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</si>
  <si>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</si>
  <si>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</si>
  <si>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</si>
  <si>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</si>
  <si>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</si>
  <si>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</si>
  <si>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</si>
  <si>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</si>
  <si>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</si>
  <si>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</si>
  <si>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</si>
  <si>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</si>
  <si>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</si>
  <si>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</si>
  <si>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</si>
  <si>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</si>
  <si>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</si>
  <si>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</si>
  <si>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</si>
  <si>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</si>
  <si>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</si>
  <si>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</si>
  <si>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</si>
  <si>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</si>
  <si>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</si>
  <si>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</si>
  <si>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</si>
  <si>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</si>
  <si>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</si>
  <si>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</si>
  <si>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</si>
  <si>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</si>
  <si>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</si>
  <si>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</si>
  <si>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</si>
  <si>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</si>
  <si>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</si>
  <si>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</si>
  <si>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</si>
  <si>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</si>
  <si>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</si>
  <si>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</si>
  <si>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</si>
  <si>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</si>
  <si>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</si>
  <si>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</si>
  <si>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</si>
  <si>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</si>
  <si>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</si>
  <si>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</si>
  <si>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</si>
  <si>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</si>
  <si>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</si>
  <si>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</si>
  <si>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</si>
  <si>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</si>
  <si>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</si>
  <si>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</si>
  <si>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</si>
  <si>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</si>
  <si>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</si>
  <si>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</si>
  <si>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</si>
  <si>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</si>
  <si>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</si>
  <si>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</si>
  <si>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</si>
  <si>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</si>
  <si>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</si>
  <si>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</si>
  <si>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</si>
  <si>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</si>
  <si>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</si>
  <si>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</si>
  <si>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</si>
  <si>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</si>
  <si>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</si>
  <si>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</si>
  <si>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</si>
  <si>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</si>
  <si>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</si>
  <si>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</si>
  <si>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</si>
  <si>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</si>
  <si>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</si>
  <si>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</si>
  <si>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</si>
  <si>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</si>
  <si>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</si>
  <si>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</si>
  <si>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</si>
  <si>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</si>
  <si>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</si>
  <si>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</si>
  <si>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</si>
  <si>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</si>
  <si>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</si>
  <si>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</si>
  <si>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</si>
  <si>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</si>
  <si>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</si>
  <si>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</si>
  <si>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</si>
  <si>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</si>
  <si>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</si>
  <si>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</si>
  <si>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</si>
  <si>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</si>
  <si>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</si>
  <si>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</si>
  <si>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</si>
  <si>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</si>
  <si>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</si>
  <si>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</si>
  <si>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</si>
  <si>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</si>
  <si>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</si>
  <si>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</si>
  <si>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</si>
  <si>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</si>
  <si>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</si>
  <si>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</si>
  <si>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</si>
  <si>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</si>
  <si>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</si>
  <si>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</si>
  <si>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</si>
  <si>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</si>
  <si>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</si>
  <si>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山口県下松市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</si>
  <si>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</si>
  <si>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</si>
  <si>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</si>
  <si>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</si>
  <si>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</si>
  <si>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</si>
  <si>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</si>
  <si>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</si>
  <si>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</si>
  <si>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</si>
  <si>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</si>
  <si>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</si>
  <si>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</si>
  <si>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</si>
  <si>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</si>
  <si>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</si>
  <si>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</si>
  <si>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</si>
  <si>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</si>
  <si>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</si>
  <si>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</si>
  <si>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</si>
  <si>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</si>
  <si>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</si>
  <si>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</si>
  <si>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</si>
  <si>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</si>
  <si>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</si>
  <si>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</si>
  <si>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</si>
  <si>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</si>
  <si>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</si>
  <si>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</si>
  <si>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</si>
  <si>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</si>
  <si>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</si>
  <si>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</si>
  <si>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</si>
  <si>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</si>
  <si>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工業用水道事業会計</t>
    <phoneticPr fontId="5"/>
  </si>
  <si>
    <t>公共下水道事業会計</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</si>
  <si>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</si>
  <si>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</si>
  <si>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</si>
  <si>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</si>
  <si>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</si>
  <si>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</si>
  <si>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</si>
  <si>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</si>
  <si>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</si>
  <si>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</si>
  <si>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</si>
  <si>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</si>
  <si>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</si>
  <si>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</si>
  <si>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</si>
  <si>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</si>
  <si>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</si>
  <si>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</si>
  <si>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</si>
  <si>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</si>
  <si>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</si>
  <si>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</si>
  <si>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</si>
  <si>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</si>
  <si>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</si>
  <si>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</si>
  <si>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</si>
  <si>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</si>
  <si>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</si>
  <si>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</si>
  <si>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</si>
  <si>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</si>
  <si>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</si>
  <si>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</si>
  <si>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</si>
  <si>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</si>
  <si>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</si>
  <si>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</si>
  <si>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</si>
  <si>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</si>
  <si>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</si>
  <si>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</si>
  <si>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</si>
  <si>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</si>
  <si>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</si>
  <si>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</si>
  <si>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</si>
  <si>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</si>
  <si>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</si>
  <si>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</si>
  <si>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</si>
  <si>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</si>
  <si>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</si>
  <si>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</si>
  <si>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</si>
  <si>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</si>
  <si>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</si>
  <si>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</si>
  <si>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</si>
  <si>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</si>
  <si>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</si>
  <si>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</si>
  <si>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</si>
  <si>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</si>
  <si>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</si>
  <si>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</si>
  <si>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</si>
  <si>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</si>
  <si>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</si>
  <si>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</si>
  <si>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</si>
  <si>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</si>
  <si>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</si>
  <si>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</si>
  <si>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</si>
  <si>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</si>
  <si>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</si>
  <si>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</si>
  <si>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</si>
  <si>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</si>
  <si>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</si>
  <si>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</si>
  <si>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</si>
  <si>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</si>
  <si>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</si>
  <si>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</si>
  <si>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</si>
  <si>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</si>
  <si>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</si>
  <si>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</si>
  <si>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</si>
  <si>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</si>
  <si>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</si>
  <si>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</si>
  <si>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</si>
  <si>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</si>
  <si>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</si>
  <si>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</si>
  <si>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</si>
  <si>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</si>
  <si>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</si>
  <si>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</si>
  <si>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</si>
  <si>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</si>
  <si>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</si>
  <si>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</si>
  <si>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</si>
  <si>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</si>
  <si>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</si>
  <si>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</si>
  <si>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</si>
  <si>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</si>
  <si>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</si>
  <si>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</si>
  <si>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</si>
  <si>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</si>
  <si>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</si>
  <si>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</si>
  <si>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</si>
  <si>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</si>
  <si>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</si>
  <si>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</si>
  <si>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</si>
  <si>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</si>
  <si>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</si>
  <si>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</si>
  <si>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</si>
  <si>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</si>
  <si>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</si>
  <si>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</si>
  <si>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</si>
  <si>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</si>
  <si>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</si>
  <si>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</si>
  <si>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</si>
  <si>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</si>
  <si>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</si>
  <si>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0.86</t>
  </si>
  <si>
    <t>水道事業会計</t>
  </si>
  <si>
    <t>一般会計</t>
  </si>
  <si>
    <t>公共下水道事業会計</t>
  </si>
  <si>
    <t>国民健康保険特別会計</t>
  </si>
  <si>
    <t>工業用水道事業会計</t>
  </si>
  <si>
    <t>介護保険特別会計</t>
  </si>
  <si>
    <t>簡易水道事業会計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</si>
  <si>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</si>
  <si>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</si>
  <si>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</si>
  <si>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</si>
  <si>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</si>
  <si>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</si>
  <si>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</si>
  <si>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</si>
  <si>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</si>
  <si>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周南地区福祉施設組合（一般会計）</t>
  </si>
  <si>
    <t>周南地区衛生施設組合（一般会計）</t>
  </si>
  <si>
    <t>周南東部環境施設組合（一般会計）</t>
  </si>
  <si>
    <t>山口県市町総合事務組合（一般会計）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</si>
  <si>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</si>
  <si>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</si>
  <si>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</si>
  <si>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</si>
  <si>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2"/>
  </si>
  <si>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</si>
  <si>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下松市水産振興基金協会</t>
  </si>
  <si>
    <t>下松市笠戸島開発センター</t>
  </si>
  <si>
    <t>下松市施設管理公社</t>
  </si>
  <si>
    <t>下松市文化振興財団</t>
  </si>
  <si>
    <t>まちづくり推進基金</t>
    <rPh sb="5" eb="7">
      <t>スイシン</t>
    </rPh>
    <rPh sb="7" eb="9">
      <t>キキン</t>
    </rPh>
    <phoneticPr fontId="2"/>
  </si>
  <si>
    <t>職員退職手当積立金</t>
    <rPh sb="0" eb="2">
      <t>ショクイン</t>
    </rPh>
    <rPh sb="2" eb="4">
      <t>タイショク</t>
    </rPh>
    <rPh sb="4" eb="6">
      <t>テアテ</t>
    </rPh>
    <rPh sb="6" eb="8">
      <t>ツミタテ</t>
    </rPh>
    <rPh sb="8" eb="9">
      <t>キン</t>
    </rPh>
    <phoneticPr fontId="2"/>
  </si>
  <si>
    <t>ふるさと納税基金</t>
  </si>
  <si>
    <t>新型コロナウイルス感染症対策基金</t>
  </si>
  <si>
    <t>森林環境基金</t>
    <rPh sb="0" eb="2">
      <t>シンリン</t>
    </rPh>
    <rPh sb="2" eb="4">
      <t>カンキョウ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</si>
  <si>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</si>
  <si>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</si>
  <si>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よりも高い水準にある。これは、施設の老朽化対策に取り組んでいる（地方債残高が増加している）ものの、減価償却による資産の減少が取得による増加を上回っている状況と考えられる。いかに費用を抑えながら効果的な施策を展開するかが今後の課題となっている。
　少子高齢化や将来人口の減少といった社会経済情勢に対応するため、減らせる施設は複合化や集約化に取り組み、維持すべき施設は計画的な長寿命化や更新を行うことで費用を平準化し、施設総量の縮減と更新費の削減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</si>
  <si>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</si>
  <si>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</si>
  <si>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</si>
  <si>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</si>
  <si>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</si>
  <si>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</si>
  <si>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将来負担比率は類似団体と比較して高いものの低下している。これは、大型事業の完了に伴い地方債の発行額が減少したことや充当可能基金の積立金の増加が主な要因である。
　実質公債費比率は類似団体と比較して低い水準を維持している。令和4年度から比率が上昇しているのは、大型事業の据置期間終了に伴う地方債の償還開始によるものが主な要因である。
　地方債残高は今後減少方向に進むことを想定しており、これに伴い将来負担比率も改善するものと考えている。実質公債費比率は近年の大型建設事業に係る地方債の元金償還開始によって当面上昇を続け、令和6年度頃にピークとなる見通しであることから、これまで以上に公債費の適正化に取り組んでいく必要がある。</t>
    <rPh sb="33" eb="37">
      <t>オオガタジギョウ</t>
    </rPh>
    <rPh sb="38" eb="40">
      <t>カンリョウ</t>
    </rPh>
    <rPh sb="41" eb="42">
      <t>トモナ</t>
    </rPh>
    <rPh sb="43" eb="46">
      <t>チホウサイ</t>
    </rPh>
    <rPh sb="47" eb="50">
      <t>ハッコウガク</t>
    </rPh>
    <rPh sb="51" eb="53">
      <t>ゲンショウ</t>
    </rPh>
    <rPh sb="58" eb="60">
      <t>ジュウトウ</t>
    </rPh>
    <rPh sb="60" eb="62">
      <t>カノウ</t>
    </rPh>
    <rPh sb="62" eb="64">
      <t>キキン</t>
    </rPh>
    <rPh sb="65" eb="67">
      <t>ツミタテ</t>
    </rPh>
    <rPh sb="67" eb="68">
      <t>キン</t>
    </rPh>
    <rPh sb="69" eb="71">
      <t>ゾウカ</t>
    </rPh>
    <rPh sb="72" eb="73">
      <t>オモ</t>
    </rPh>
    <rPh sb="74" eb="76">
      <t>ヨウイン</t>
    </rPh>
    <rPh sb="130" eb="132">
      <t>オオガタ</t>
    </rPh>
    <rPh sb="132" eb="134">
      <t>ジギョウ</t>
    </rPh>
    <rPh sb="135" eb="139">
      <t>スエオキキカン</t>
    </rPh>
    <rPh sb="139" eb="141">
      <t>シュウリョウ</t>
    </rPh>
    <rPh sb="142" eb="143">
      <t>トモナ</t>
    </rPh>
    <rPh sb="144" eb="147">
      <t>チホウサイ</t>
    </rPh>
    <rPh sb="148" eb="150">
      <t>ショウカン</t>
    </rPh>
    <rPh sb="150" eb="152">
      <t>カイシ</t>
    </rPh>
    <rPh sb="158" eb="159">
      <t>オモ</t>
    </rPh>
    <rPh sb="160" eb="162">
      <t>ヨウイン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</si>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</sst>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DA37-4E9C-8081-5E54BF4D1B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89436</c:v>
                </c:pt>
                <c:pt idx="1">
                  <c:v>47740</c:v>
                </c:pt>
                <c:pt idx="2">
                  <c:v>40073</c:v>
                </c:pt>
                <c:pt idx="3">
                  <c:v>47391</c:v>
                </c:pt>
                <c:pt idx="4">
                  <c:v>41385</c:v>
                </c:pt>
              </c:numCache>
            </c:numRef>
          </c:val>
          <c:smooth val="0"/>
          <c:extLst>
            <c:ext xmlns:c16="http://schemas.microsoft.com/office/drawing/2014/chart" uri="{C3380CC4-5D6E-409C-BE32-E72D297353CC}">
              <c16:uniqueId val="{00000001-DA37-4E9C-8081-5E54BF4D1B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5.72</c:v>
                </c:pt>
                <c:pt idx="1">
                  <c:v>7.14</c:v>
                </c:pt>
                <c:pt idx="2">
                  <c:v>8.3000000000000007</c:v>
                </c:pt>
                <c:pt idx="3">
                  <c:v>6.86</c:v>
                </c:pt>
                <c:pt idx="4">
                  <c:v>5.53</c:v>
                </c:pt>
              </c:numCache>
            </c:numRef>
          </c:val>
          <c:extLst>
            <c:ext xmlns:c16="http://schemas.microsoft.com/office/drawing/2014/chart" uri="{C3380CC4-5D6E-409C-BE32-E72D297353CC}">
              <c16:uniqueId val="{00000000-F730-458B-AEA6-67EFAFC21E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17.329999999999998</c:v>
                </c:pt>
                <c:pt idx="1">
                  <c:v>17.86</c:v>
                </c:pt>
                <c:pt idx="2">
                  <c:v>18.809999999999999</c:v>
                </c:pt>
                <c:pt idx="3">
                  <c:v>21.29</c:v>
                </c:pt>
                <c:pt idx="4">
                  <c:v>21.13</c:v>
                </c:pt>
              </c:numCache>
            </c:numRef>
          </c:val>
          <c:extLst>
            <c:ext xmlns:c16="http://schemas.microsoft.com/office/drawing/2014/chart" uri="{C3380CC4-5D6E-409C-BE32-E72D297353CC}">
              <c16:uniqueId val="{00000001-F730-458B-AEA6-67EFAFC21E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1.78</c:v>
                </c:pt>
                <c:pt idx="1">
                  <c:v>2.79</c:v>
                </c:pt>
                <c:pt idx="2">
                  <c:v>3.5</c:v>
                </c:pt>
                <c:pt idx="3">
                  <c:v>0.68</c:v>
                </c:pt>
                <c:pt idx="4">
                  <c:v>-0.86</c:v>
                </c:pt>
              </c:numCache>
            </c:numRef>
          </c:val>
          <c:smooth val="0"/>
          <c:extLst>
            <c:ext xmlns:c16="http://schemas.microsoft.com/office/drawing/2014/chart" uri="{C3380CC4-5D6E-409C-BE32-E72D297353CC}">
              <c16:uniqueId val="{00000002-F730-458B-AEA6-67EFAFC21E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A01-4356-9778-836CF8E0BA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01-4356-9778-836CF8E0BA9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0.24</c:v>
                </c:pt>
                <c:pt idx="2">
                  <c:v>#N/A</c:v>
                </c:pt>
                <c:pt idx="3">
                  <c:v>0.22</c:v>
                </c:pt>
                <c:pt idx="4">
                  <c:v>#N/A</c:v>
                </c:pt>
                <c:pt idx="5">
                  <c:v>0.24</c:v>
                </c:pt>
                <c:pt idx="6">
                  <c:v>#N/A</c:v>
                </c:pt>
                <c:pt idx="7">
                  <c:v>0.25</c:v>
                </c:pt>
                <c:pt idx="8">
                  <c:v>#N/A</c:v>
                </c:pt>
                <c:pt idx="9">
                  <c:v>0.26</c:v>
                </c:pt>
              </c:numCache>
            </c:numRef>
          </c:val>
          <c:extLst>
            <c:ext xmlns:c16="http://schemas.microsoft.com/office/drawing/2014/chart" uri="{C3380CC4-5D6E-409C-BE32-E72D297353CC}">
              <c16:uniqueId val="{00000002-1A01-4356-9778-836CF8E0BA93}"/>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0.41</c:v>
                </c:pt>
                <c:pt idx="2">
                  <c:v>#N/A</c:v>
                </c:pt>
                <c:pt idx="3">
                  <c:v>0.4</c:v>
                </c:pt>
                <c:pt idx="4">
                  <c:v>#N/A</c:v>
                </c:pt>
                <c:pt idx="5">
                  <c:v>0.37</c:v>
                </c:pt>
                <c:pt idx="6">
                  <c:v>#N/A</c:v>
                </c:pt>
                <c:pt idx="7">
                  <c:v>0.38</c:v>
                </c:pt>
                <c:pt idx="8">
                  <c:v>#N/A</c:v>
                </c:pt>
                <c:pt idx="9">
                  <c:v>0.35</c:v>
                </c:pt>
              </c:numCache>
            </c:numRef>
          </c:val>
          <c:extLst>
            <c:ext xmlns:c16="http://schemas.microsoft.com/office/drawing/2014/chart" uri="{C3380CC4-5D6E-409C-BE32-E72D297353CC}">
              <c16:uniqueId val="{00000003-1A01-4356-9778-836CF8E0BA9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1.21</c:v>
                </c:pt>
                <c:pt idx="2">
                  <c:v>#N/A</c:v>
                </c:pt>
                <c:pt idx="3">
                  <c:v>1.0900000000000001</c:v>
                </c:pt>
                <c:pt idx="4">
                  <c:v>#N/A</c:v>
                </c:pt>
                <c:pt idx="5">
                  <c:v>1.37</c:v>
                </c:pt>
                <c:pt idx="6">
                  <c:v>#N/A</c:v>
                </c:pt>
                <c:pt idx="7">
                  <c:v>1.76</c:v>
                </c:pt>
                <c:pt idx="8">
                  <c:v>#N/A</c:v>
                </c:pt>
                <c:pt idx="9">
                  <c:v>0.74</c:v>
                </c:pt>
              </c:numCache>
            </c:numRef>
          </c:val>
          <c:extLst>
            <c:ext xmlns:c16="http://schemas.microsoft.com/office/drawing/2014/chart" uri="{C3380CC4-5D6E-409C-BE32-E72D297353CC}">
              <c16:uniqueId val="{00000004-1A01-4356-9778-836CF8E0BA93}"/>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5.31</c:v>
                </c:pt>
                <c:pt idx="2">
                  <c:v>#N/A</c:v>
                </c:pt>
                <c:pt idx="3">
                  <c:v>4.75</c:v>
                </c:pt>
                <c:pt idx="4">
                  <c:v>#N/A</c:v>
                </c:pt>
                <c:pt idx="5">
                  <c:v>4.16</c:v>
                </c:pt>
                <c:pt idx="6">
                  <c:v>#N/A</c:v>
                </c:pt>
                <c:pt idx="7">
                  <c:v>3.8</c:v>
                </c:pt>
                <c:pt idx="8">
                  <c:v>#N/A</c:v>
                </c:pt>
                <c:pt idx="9">
                  <c:v>3.75</c:v>
                </c:pt>
              </c:numCache>
            </c:numRef>
          </c:val>
          <c:extLst>
            <c:ext xmlns:c16="http://schemas.microsoft.com/office/drawing/2014/chart" uri="{C3380CC4-5D6E-409C-BE32-E72D297353CC}">
              <c16:uniqueId val="{00000005-1A01-4356-9778-836CF8E0BA9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2.04</c:v>
                </c:pt>
                <c:pt idx="2">
                  <c:v>#N/A</c:v>
                </c:pt>
                <c:pt idx="3">
                  <c:v>3.15</c:v>
                </c:pt>
                <c:pt idx="4">
                  <c:v>#N/A</c:v>
                </c:pt>
                <c:pt idx="5">
                  <c:v>4.26</c:v>
                </c:pt>
                <c:pt idx="6">
                  <c:v>#N/A</c:v>
                </c:pt>
                <c:pt idx="7">
                  <c:v>4.7</c:v>
                </c:pt>
                <c:pt idx="8">
                  <c:v>#N/A</c:v>
                </c:pt>
                <c:pt idx="9">
                  <c:v>4.53</c:v>
                </c:pt>
              </c:numCache>
            </c:numRef>
          </c:val>
          <c:extLst>
            <c:ext xmlns:c16="http://schemas.microsoft.com/office/drawing/2014/chart" uri="{C3380CC4-5D6E-409C-BE32-E72D297353CC}">
              <c16:uniqueId val="{00000006-1A01-4356-9778-836CF8E0BA93}"/>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4.17</c:v>
                </c:pt>
                <c:pt idx="2">
                  <c:v>#N/A</c:v>
                </c:pt>
                <c:pt idx="3">
                  <c:v>5.14</c:v>
                </c:pt>
                <c:pt idx="4">
                  <c:v>#N/A</c:v>
                </c:pt>
                <c:pt idx="5">
                  <c:v>5.44</c:v>
                </c:pt>
                <c:pt idx="6">
                  <c:v>#N/A</c:v>
                </c:pt>
                <c:pt idx="7">
                  <c:v>5.74</c:v>
                </c:pt>
                <c:pt idx="8">
                  <c:v>#N/A</c:v>
                </c:pt>
                <c:pt idx="9">
                  <c:v>5.0999999999999996</c:v>
                </c:pt>
              </c:numCache>
            </c:numRef>
          </c:val>
          <c:extLst>
            <c:ext xmlns:c16="http://schemas.microsoft.com/office/drawing/2014/chart" uri="{C3380CC4-5D6E-409C-BE32-E72D297353CC}">
              <c16:uniqueId val="{00000007-1A01-4356-9778-836CF8E0BA9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5.71</c:v>
                </c:pt>
                <c:pt idx="2">
                  <c:v>#N/A</c:v>
                </c:pt>
                <c:pt idx="3">
                  <c:v>7.13</c:v>
                </c:pt>
                <c:pt idx="4">
                  <c:v>#N/A</c:v>
                </c:pt>
                <c:pt idx="5">
                  <c:v>8.2899999999999991</c:v>
                </c:pt>
                <c:pt idx="6">
                  <c:v>#N/A</c:v>
                </c:pt>
                <c:pt idx="7">
                  <c:v>6.85</c:v>
                </c:pt>
                <c:pt idx="8">
                  <c:v>#N/A</c:v>
                </c:pt>
                <c:pt idx="9">
                  <c:v>5.52</c:v>
                </c:pt>
              </c:numCache>
            </c:numRef>
          </c:val>
          <c:extLst>
            <c:ext xmlns:c16="http://schemas.microsoft.com/office/drawing/2014/chart" uri="{C3380CC4-5D6E-409C-BE32-E72D297353CC}">
              <c16:uniqueId val="{00000008-1A01-4356-9778-836CF8E0BA9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13.02</c:v>
                </c:pt>
                <c:pt idx="2">
                  <c:v>#N/A</c:v>
                </c:pt>
                <c:pt idx="3">
                  <c:v>13.57</c:v>
                </c:pt>
                <c:pt idx="4">
                  <c:v>#N/A</c:v>
                </c:pt>
                <c:pt idx="5">
                  <c:v>12.19</c:v>
                </c:pt>
                <c:pt idx="6">
                  <c:v>#N/A</c:v>
                </c:pt>
                <c:pt idx="7">
                  <c:v>10.41</c:v>
                </c:pt>
                <c:pt idx="8">
                  <c:v>#N/A</c:v>
                </c:pt>
                <c:pt idx="9">
                  <c:v>9.9700000000000006</c:v>
                </c:pt>
              </c:numCache>
            </c:numRef>
          </c:val>
          <c:extLst>
            <c:ext xmlns:c16="http://schemas.microsoft.com/office/drawing/2014/chart" uri="{C3380CC4-5D6E-409C-BE32-E72D297353CC}">
              <c16:uniqueId val="{00000009-1A01-4356-9778-836CF8E0BA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1832</c:v>
                </c:pt>
                <c:pt idx="5">
                  <c:v>1846</c:v>
                </c:pt>
                <c:pt idx="8">
                  <c:v>1847</c:v>
                </c:pt>
                <c:pt idx="11">
                  <c:v>1887</c:v>
                </c:pt>
                <c:pt idx="14">
                  <c:v>1886</c:v>
                </c:pt>
              </c:numCache>
            </c:numRef>
          </c:val>
          <c:extLst>
            <c:ext xmlns:c16="http://schemas.microsoft.com/office/drawing/2014/chart" uri="{C3380CC4-5D6E-409C-BE32-E72D297353CC}">
              <c16:uniqueId val="{00000000-F6DD-4F76-8B5A-85B7CBA1AE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DD-4F76-8B5A-85B7CBA1AE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3</c:v>
                </c:pt>
                <c:pt idx="9">
                  <c:v>6</c:v>
                </c:pt>
                <c:pt idx="12">
                  <c:v>10</c:v>
                </c:pt>
              </c:numCache>
            </c:numRef>
          </c:val>
          <c:extLst>
            <c:ext xmlns:c16="http://schemas.microsoft.com/office/drawing/2014/chart" uri="{C3380CC4-5D6E-409C-BE32-E72D297353CC}">
              <c16:uniqueId val="{00000002-F6DD-4F76-8B5A-85B7CBA1AE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125</c:v>
                </c:pt>
                <c:pt idx="3">
                  <c:v>143</c:v>
                </c:pt>
                <c:pt idx="6">
                  <c:v>133</c:v>
                </c:pt>
                <c:pt idx="9">
                  <c:v>117</c:v>
                </c:pt>
                <c:pt idx="12">
                  <c:v>86</c:v>
                </c:pt>
              </c:numCache>
            </c:numRef>
          </c:val>
          <c:extLst>
            <c:ext xmlns:c16="http://schemas.microsoft.com/office/drawing/2014/chart" uri="{C3380CC4-5D6E-409C-BE32-E72D297353CC}">
              <c16:uniqueId val="{00000003-F6DD-4F76-8B5A-85B7CBA1AE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285</c:v>
                </c:pt>
                <c:pt idx="3">
                  <c:v>275</c:v>
                </c:pt>
                <c:pt idx="6">
                  <c:v>447</c:v>
                </c:pt>
                <c:pt idx="9">
                  <c:v>269</c:v>
                </c:pt>
                <c:pt idx="12">
                  <c:v>277</c:v>
                </c:pt>
              </c:numCache>
            </c:numRef>
          </c:val>
          <c:extLst>
            <c:ext xmlns:c16="http://schemas.microsoft.com/office/drawing/2014/chart" uri="{C3380CC4-5D6E-409C-BE32-E72D297353CC}">
              <c16:uniqueId val="{00000004-F6DD-4F76-8B5A-85B7CBA1AE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DD-4F76-8B5A-85B7CBA1AE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DD-4F76-8B5A-85B7CBA1AE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1796</c:v>
                </c:pt>
                <c:pt idx="3">
                  <c:v>1806</c:v>
                </c:pt>
                <c:pt idx="6">
                  <c:v>1852</c:v>
                </c:pt>
                <c:pt idx="9">
                  <c:v>1925</c:v>
                </c:pt>
                <c:pt idx="12">
                  <c:v>2032</c:v>
                </c:pt>
              </c:numCache>
            </c:numRef>
          </c:val>
          <c:extLst>
            <c:ext xmlns:c16="http://schemas.microsoft.com/office/drawing/2014/chart" uri="{C3380CC4-5D6E-409C-BE32-E72D297353CC}">
              <c16:uniqueId val="{00000007-F6DD-4F76-8B5A-85B7CBA1AE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376</c:v>
                </c:pt>
                <c:pt idx="2">
                  <c:v>#N/A</c:v>
                </c:pt>
                <c:pt idx="3">
                  <c:v>#N/A</c:v>
                </c:pt>
                <c:pt idx="4">
                  <c:v>380</c:v>
                </c:pt>
                <c:pt idx="5">
                  <c:v>#N/A</c:v>
                </c:pt>
                <c:pt idx="6">
                  <c:v>#N/A</c:v>
                </c:pt>
                <c:pt idx="7">
                  <c:v>588</c:v>
                </c:pt>
                <c:pt idx="8">
                  <c:v>#N/A</c:v>
                </c:pt>
                <c:pt idx="9">
                  <c:v>#N/A</c:v>
                </c:pt>
                <c:pt idx="10">
                  <c:v>430</c:v>
                </c:pt>
                <c:pt idx="11">
                  <c:v>#N/A</c:v>
                </c:pt>
                <c:pt idx="12">
                  <c:v>#N/A</c:v>
                </c:pt>
                <c:pt idx="13">
                  <c:v>519</c:v>
                </c:pt>
                <c:pt idx="14">
                  <c:v>#N/A</c:v>
                </c:pt>
              </c:numCache>
            </c:numRef>
          </c:val>
          <c:smooth val="0"/>
          <c:extLst>
            <c:ext xmlns:c16="http://schemas.microsoft.com/office/drawing/2014/chart" uri="{C3380CC4-5D6E-409C-BE32-E72D297353CC}">
              <c16:uniqueId val="{00000008-F6DD-4F76-8B5A-85B7CBA1AE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17079</c:v>
                </c:pt>
                <c:pt idx="5">
                  <c:v>17008</c:v>
                </c:pt>
                <c:pt idx="8">
                  <c:v>16926</c:v>
                </c:pt>
                <c:pt idx="11">
                  <c:v>16496</c:v>
                </c:pt>
                <c:pt idx="14">
                  <c:v>15690</c:v>
                </c:pt>
              </c:numCache>
            </c:numRef>
          </c:val>
          <c:extLst>
            <c:ext xmlns:c16="http://schemas.microsoft.com/office/drawing/2014/chart" uri="{C3380CC4-5D6E-409C-BE32-E72D297353CC}">
              <c16:uniqueId val="{00000000-6133-4E0A-8721-6346C7C81A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5603</c:v>
                </c:pt>
                <c:pt idx="5">
                  <c:v>5889</c:v>
                </c:pt>
                <c:pt idx="8">
                  <c:v>5796</c:v>
                </c:pt>
                <c:pt idx="11">
                  <c:v>6573</c:v>
                </c:pt>
                <c:pt idx="14">
                  <c:v>6657</c:v>
                </c:pt>
              </c:numCache>
            </c:numRef>
          </c:val>
          <c:extLst>
            <c:ext xmlns:c16="http://schemas.microsoft.com/office/drawing/2014/chart" uri="{C3380CC4-5D6E-409C-BE32-E72D297353CC}">
              <c16:uniqueId val="{00000001-6133-4E0A-8721-6346C7C81A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5776</c:v>
                </c:pt>
                <c:pt idx="5">
                  <c:v>5773</c:v>
                </c:pt>
                <c:pt idx="8">
                  <c:v>6783</c:v>
                </c:pt>
                <c:pt idx="11">
                  <c:v>6938</c:v>
                </c:pt>
                <c:pt idx="14">
                  <c:v>7145</c:v>
                </c:pt>
              </c:numCache>
            </c:numRef>
          </c:val>
          <c:extLst>
            <c:ext xmlns:c16="http://schemas.microsoft.com/office/drawing/2014/chart" uri="{C3380CC4-5D6E-409C-BE32-E72D297353CC}">
              <c16:uniqueId val="{00000002-6133-4E0A-8721-6346C7C81A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33-4E0A-8721-6346C7C81A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33-4E0A-8721-6346C7C81A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33-4E0A-8721-6346C7C81A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2692</c:v>
                </c:pt>
                <c:pt idx="3">
                  <c:v>2662</c:v>
                </c:pt>
                <c:pt idx="6">
                  <c:v>2751</c:v>
                </c:pt>
                <c:pt idx="9">
                  <c:v>2845</c:v>
                </c:pt>
                <c:pt idx="12">
                  <c:v>2980</c:v>
                </c:pt>
              </c:numCache>
            </c:numRef>
          </c:val>
          <c:extLst>
            <c:ext xmlns:c16="http://schemas.microsoft.com/office/drawing/2014/chart" uri="{C3380CC4-5D6E-409C-BE32-E72D297353CC}">
              <c16:uniqueId val="{00000006-6133-4E0A-8721-6346C7C81A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1153</c:v>
                </c:pt>
                <c:pt idx="3">
                  <c:v>1164</c:v>
                </c:pt>
                <c:pt idx="6">
                  <c:v>1030</c:v>
                </c:pt>
                <c:pt idx="9">
                  <c:v>948</c:v>
                </c:pt>
                <c:pt idx="12">
                  <c:v>852</c:v>
                </c:pt>
              </c:numCache>
            </c:numRef>
          </c:val>
          <c:extLst>
            <c:ext xmlns:c16="http://schemas.microsoft.com/office/drawing/2014/chart" uri="{C3380CC4-5D6E-409C-BE32-E72D297353CC}">
              <c16:uniqueId val="{00000007-6133-4E0A-8721-6346C7C81A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4844</c:v>
                </c:pt>
                <c:pt idx="3">
                  <c:v>5029</c:v>
                </c:pt>
                <c:pt idx="6">
                  <c:v>4614</c:v>
                </c:pt>
                <c:pt idx="9">
                  <c:v>4368</c:v>
                </c:pt>
                <c:pt idx="12">
                  <c:v>4335</c:v>
                </c:pt>
              </c:numCache>
            </c:numRef>
          </c:val>
          <c:extLst>
            <c:ext xmlns:c16="http://schemas.microsoft.com/office/drawing/2014/chart" uri="{C3380CC4-5D6E-409C-BE32-E72D297353CC}">
              <c16:uniqueId val="{00000008-6133-4E0A-8721-6346C7C81A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173</c:v>
                </c:pt>
                <c:pt idx="3">
                  <c:v>173</c:v>
                </c:pt>
                <c:pt idx="6">
                  <c:v>195</c:v>
                </c:pt>
                <c:pt idx="9">
                  <c:v>804</c:v>
                </c:pt>
                <c:pt idx="12">
                  <c:v>803</c:v>
                </c:pt>
              </c:numCache>
            </c:numRef>
          </c:val>
          <c:extLst>
            <c:ext xmlns:c16="http://schemas.microsoft.com/office/drawing/2014/chart" uri="{C3380CC4-5D6E-409C-BE32-E72D297353CC}">
              <c16:uniqueId val="{00000009-6133-4E0A-8721-6346C7C81A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22569</c:v>
                </c:pt>
                <c:pt idx="3">
                  <c:v>22879</c:v>
                </c:pt>
                <c:pt idx="6">
                  <c:v>23376</c:v>
                </c:pt>
                <c:pt idx="9">
                  <c:v>23143</c:v>
                </c:pt>
                <c:pt idx="12">
                  <c:v>22207</c:v>
                </c:pt>
              </c:numCache>
            </c:numRef>
          </c:val>
          <c:extLst>
            <c:ext xmlns:c16="http://schemas.microsoft.com/office/drawing/2014/chart" uri="{C3380CC4-5D6E-409C-BE32-E72D297353CC}">
              <c16:uniqueId val="{0000000A-6133-4E0A-8721-6346C7C81A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2973</c:v>
                </c:pt>
                <c:pt idx="2">
                  <c:v>#N/A</c:v>
                </c:pt>
                <c:pt idx="3">
                  <c:v>#N/A</c:v>
                </c:pt>
                <c:pt idx="4">
                  <c:v>3237</c:v>
                </c:pt>
                <c:pt idx="5">
                  <c:v>#N/A</c:v>
                </c:pt>
                <c:pt idx="6">
                  <c:v>#N/A</c:v>
                </c:pt>
                <c:pt idx="7">
                  <c:v>2461</c:v>
                </c:pt>
                <c:pt idx="8">
                  <c:v>#N/A</c:v>
                </c:pt>
                <c:pt idx="9">
                  <c:v>#N/A</c:v>
                </c:pt>
                <c:pt idx="10">
                  <c:v>2099</c:v>
                </c:pt>
                <c:pt idx="11">
                  <c:v>#N/A</c:v>
                </c:pt>
                <c:pt idx="12">
                  <c:v>#N/A</c:v>
                </c:pt>
                <c:pt idx="13">
                  <c:v>1684</c:v>
                </c:pt>
                <c:pt idx="14">
                  <c:v>#N/A</c:v>
                </c:pt>
              </c:numCache>
            </c:numRef>
          </c:val>
          <c:smooth val="0"/>
          <c:extLst>
            <c:ext xmlns:c16="http://schemas.microsoft.com/office/drawing/2014/chart" uri="{C3380CC4-5D6E-409C-BE32-E72D297353CC}">
              <c16:uniqueId val="{0000000B-6133-4E0A-8721-6346C7C81A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2395</c:v>
                </c:pt>
                <c:pt idx="1">
                  <c:v>2675</c:v>
                </c:pt>
                <c:pt idx="2">
                  <c:v>2716</c:v>
                </c:pt>
              </c:numCache>
            </c:numRef>
          </c:val>
          <c:extLst>
            <c:ext xmlns:c16="http://schemas.microsoft.com/office/drawing/2014/chart" uri="{C3380CC4-5D6E-409C-BE32-E72D297353CC}">
              <c16:uniqueId val="{00000000-C334-4074-A76E-BF726A9672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1234</c:v>
                </c:pt>
                <c:pt idx="1">
                  <c:v>1425</c:v>
                </c:pt>
                <c:pt idx="2">
                  <c:v>1481</c:v>
                </c:pt>
              </c:numCache>
            </c:numRef>
          </c:val>
          <c:extLst>
            <c:ext xmlns:c16="http://schemas.microsoft.com/office/drawing/2014/chart" uri="{C3380CC4-5D6E-409C-BE32-E72D297353CC}">
              <c16:uniqueId val="{00000001-C334-4074-A76E-BF726A9672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1638</c:v>
                </c:pt>
                <c:pt idx="1">
                  <c:v>1423</c:v>
                </c:pt>
                <c:pt idx="2">
                  <c:v>1428</c:v>
                </c:pt>
              </c:numCache>
            </c:numRef>
          </c:val>
          <c:extLst>
            <c:ext xmlns:c16="http://schemas.microsoft.com/office/drawing/2014/chart" uri="{C3380CC4-5D6E-409C-BE32-E72D297353CC}">
              <c16:uniqueId val="{00000002-C334-4074-A76E-BF726A9672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{4FEC02F6-E6AF-40EB-924F-254E8FB685B3}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642-4886-A800-BB10F032ED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{6BEE7F84-B0EF-485A-94C4-75608F2962C5}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42-4886-A800-BB10F032ED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{60062937-AD79-461C-ACBD-02069B5FAB18}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42-4886-A800-BB10F032ED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{46A322C9-C9F8-43A7-B1B1-03BC0B4A822D}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42-4886-A800-BB10F032ED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{C6F5F1F7-74C5-4C74-9CD2-6A51CBB9943A}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42-4886-A800-BB10F032ED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{77B34854-7398-42C7-895E-A8E15A42A96B}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642-4886-A800-BB10F032ED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{92809672-5D6F-42A0-A84D-BF42443A485C}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642-4886-A800-BB10F032ED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{4D68E5C4-142C-49D8-A093-2FF0C20DFD2A}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642-4886-A800-BB10F032ED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{940C8D27-750B-4BED-A031-31291BB22382}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642-4886-A800-BB10F032ED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61.9</c:v>
                </c:pt>
                <c:pt idx="16">
                  <c:v>62.7</c:v>
                </c:pt>
                <c:pt idx="24">
                  <c:v>63.9</c:v>
                </c:pt>
                <c:pt idx="32">
                  <c:v>64.8</c:v>
                </c:pt>
              </c:numCache>
            </c:numRef>
          </c:xVal>
          <c:yVal>
            <c:numRef>
              <c:f>公会計指標分析・財政指標組合せ分析表!$BP$51:$DC$51</c:f>
              <c:numCache>
                <c:formatCode>#,##0.0;"▲ "#,##0.0</c:formatCode>
                <c:ptCount val="40"/>
                <c:pt idx="0">
                  <c:v>28.8</c:v>
                </c:pt>
                <c:pt idx="8">
                  <c:v>30.1</c:v>
                </c:pt>
                <c:pt idx="16">
                  <c:v>21.6</c:v>
                </c:pt>
                <c:pt idx="24">
                  <c:v>18.7</c:v>
                </c:pt>
                <c:pt idx="32">
                  <c:v>14.6</c:v>
                </c:pt>
              </c:numCache>
            </c:numRef>
          </c:yVal>
          <c:smooth val="0"/>
          <c:extLst>
            <c:ext xmlns:c16="http://schemas.microsoft.com/office/drawing/2014/chart" uri="{C3380CC4-5D6E-409C-BE32-E72D297353CC}">
              <c16:uniqueId val="{00000009-B642-4886-A800-BB10F032ED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20289577353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{81D3B9B7-1962-45AA-96AC-80DEA19DAFDF}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642-4886-A800-BB10F032ED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{B397E023-8345-4B61-B077-D03CD5152417}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42-4886-A800-BB10F032ED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{B40F9537-5FCF-4679-96A6-6CE36E1F6932}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42-4886-A800-BB10F032ED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{B92303CD-8006-46D2-A1A9-1798C6517E38}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42-4886-A800-BB10F032ED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{F93C5681-9B83-4F56-A33E-2A74E6E7830F}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42-4886-A800-BB10F032ED49}"/>
                </c:ext>
              </c:extLst>
            </c:dLbl>
            <c:dLbl>
              <c:idx val="8"/>
              <c:layout>
                <c:manualLayout>
                  <c:x val="-3.839068101089096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{AC02601E-352F-45A0-A092-DE9C58E43AE9}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642-4886-A800-BB10F032ED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{7EFD2287-814F-45BA-91C3-414E2ED3FB82}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642-4886-A800-BB10F032ED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{FF81321B-81BF-4577-8830-81A8613FB142}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642-4886-A800-BB10F032ED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{6BE45CDC-2C9D-4FCE-AF32-B3704B16C489}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642-4886-A800-BB10F032ED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B642-4886-A800-BB10F032ED49}"/>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{61ED3B53-81F4-4EF2-803F-BADB719FDD7E}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AF-4CC4-90C4-292EB8362F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{4E7C4243-E850-416E-B32F-E4807C41A169}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AF-4CC4-90C4-292EB8362F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{6FC56E80-9E12-4046-9A6F-DF4C5E110D4E}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AF-4CC4-90C4-292EB8362F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{AD980275-5B24-4423-A413-43A3668899ED}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AF-4CC4-90C4-292EB8362F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{BDE53DA8-860C-4E35-9021-2F31C4AC8C05}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AF-4CC4-90C4-292EB8362F9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{3FFC7EE7-1D86-478E-BD2D-1F5DA9BA2185}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AF-4CC4-90C4-292EB8362F9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{30617FCF-05F2-4D18-A22C-A754D9C4AC10}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AF-4CC4-90C4-292EB8362F9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{648B89A5-E2DB-4031-9E21-EDF5C2CBC8C7}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AF-4CC4-90C4-292EB8362F9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{292EA7CB-82A5-48E5-BC6C-CCD74C337B25}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AF-4CC4-90C4-292EB8362F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3.5</c:v>
                </c:pt>
                <c:pt idx="16">
                  <c:v>4.0999999999999996</c:v>
                </c:pt>
                <c:pt idx="24">
                  <c:v>4.0999999999999996</c:v>
                </c:pt>
                <c:pt idx="32">
                  <c:v>4.5</c:v>
                </c:pt>
              </c:numCache>
            </c:numRef>
          </c:xVal>
          <c:yVal>
            <c:numRef>
              <c:f>公会計指標分析・財政指標組合せ分析表!$BP$73:$DC$73</c:f>
              <c:numCache>
                <c:formatCode>#,##0.0;"▲ "#,##0.0</c:formatCode>
                <c:ptCount val="40"/>
                <c:pt idx="0">
                  <c:v>28.8</c:v>
                </c:pt>
                <c:pt idx="8">
                  <c:v>30.1</c:v>
                </c:pt>
                <c:pt idx="16">
                  <c:v>21.6</c:v>
                </c:pt>
                <c:pt idx="24">
                  <c:v>18.7</c:v>
                </c:pt>
                <c:pt idx="32">
                  <c:v>14.6</c:v>
                </c:pt>
              </c:numCache>
            </c:numRef>
          </c:yVal>
          <c:smooth val="0"/>
          <c:extLst>
            <c:ext xmlns:c16="http://schemas.microsoft.com/office/drawing/2014/chart" uri="{C3380CC4-5D6E-409C-BE32-E72D297353CC}">
              <c16:uniqueId val="{00000009-5CAF-4CC4-90C4-292EB8362F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{8E9D121F-532C-4BCB-8CE7-54299EB19751}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AF-4CC4-90C4-292EB8362F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{E2B1B6EB-C4B4-4AC2-BB41-1CE535C6CC8C}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AF-4CC4-90C4-292EB8362F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{F6CF47CC-9B27-4A80-9AD2-3CE327357891}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AF-4CC4-90C4-292EB8362F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{8E161E7A-57AF-4802-B4E9-267AD64FD368}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AF-4CC4-90C4-292EB8362F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{D7EC2D07-424D-4D8C-BFF8-341378D43B56}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AF-4CC4-90C4-292EB8362F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{A1F8E36B-A6A2-4BE2-BDFA-D59718F51280}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AF-4CC4-90C4-292EB8362F9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{24420748-8B19-4A15-BF53-31A654EBD891}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AF-4CC4-90C4-292EB8362F9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{C786E8BB-7359-4C58-A7EC-48FBDEA7CA7F}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AF-4CC4-90C4-292EB8362F9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{7E93598D-0BA5-42DB-BB1A-C20281CA1255}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AF-4CC4-90C4-292EB8362F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5CAF-4CC4-90C4-292EB8362F99}"/>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ポイント）、単年度</a:t>
          </a:r>
          <a:r>
            <a:rPr kumimoji="1" lang="ja-JP" altLang="en-US" sz="1100">
              <a:solidFill>
                <a:schemeClr val="dk1"/>
              </a:solidFill>
              <a:effectLst/>
              <a:latin typeface="+mn-lt"/>
              <a:ea typeface="+mn-ea"/>
              <a:cs typeface="+mn-cs"/>
            </a:rPr>
            <a:t>の比率も</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ポイント）となった。</a:t>
          </a:r>
          <a:endParaRPr lang="ja-JP" altLang="ja-JP" sz="1400">
            <a:effectLst/>
          </a:endParaRPr>
        </a:p>
        <a:p>
          <a:r>
            <a:rPr kumimoji="1" lang="ja-JP" altLang="ja-JP" sz="1100">
              <a:solidFill>
                <a:schemeClr val="dk1"/>
              </a:solidFill>
              <a:effectLst/>
              <a:latin typeface="+mn-lt"/>
              <a:ea typeface="+mn-ea"/>
              <a:cs typeface="+mn-cs"/>
            </a:rPr>
            <a:t>　主な要因は、</a:t>
          </a:r>
          <a:r>
            <a:rPr kumimoji="1" lang="ja-JP" altLang="en-US" sz="1100">
              <a:solidFill>
                <a:schemeClr val="dk1"/>
              </a:solidFill>
              <a:effectLst/>
              <a:latin typeface="+mn-lt"/>
              <a:ea typeface="+mn-ea"/>
              <a:cs typeface="+mn-cs"/>
            </a:rPr>
            <a:t>地方債元利償還金の増加（前年度比</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大型建設事業の元金償還が</a:t>
          </a:r>
          <a:r>
            <a:rPr kumimoji="1" lang="ja-JP" altLang="en-US" sz="1100">
              <a:solidFill>
                <a:schemeClr val="dk1"/>
              </a:solidFill>
              <a:effectLst/>
              <a:latin typeface="+mn-lt"/>
              <a:ea typeface="+mn-ea"/>
              <a:cs typeface="+mn-cs"/>
            </a:rPr>
            <a:t>順次</a:t>
          </a:r>
          <a:r>
            <a:rPr kumimoji="1" lang="ja-JP" altLang="ja-JP" sz="1100">
              <a:solidFill>
                <a:schemeClr val="dk1"/>
              </a:solidFill>
              <a:effectLst/>
              <a:latin typeface="+mn-lt"/>
              <a:ea typeface="+mn-ea"/>
              <a:cs typeface="+mn-cs"/>
            </a:rPr>
            <a:t>開始され</a:t>
          </a:r>
          <a:r>
            <a:rPr kumimoji="1" lang="ja-JP" altLang="en-US" sz="1100">
              <a:solidFill>
                <a:schemeClr val="dk1"/>
              </a:solidFill>
              <a:effectLst/>
              <a:latin typeface="+mn-lt"/>
              <a:ea typeface="+mn-ea"/>
              <a:cs typeface="+mn-cs"/>
            </a:rPr>
            <a:t>るため、地方債</a:t>
          </a:r>
          <a:r>
            <a:rPr kumimoji="1" lang="ja-JP" altLang="ja-JP" sz="1100">
              <a:solidFill>
                <a:schemeClr val="dk1"/>
              </a:solidFill>
              <a:effectLst/>
              <a:latin typeface="+mn-lt"/>
              <a:ea typeface="+mn-ea"/>
              <a:cs typeface="+mn-cs"/>
            </a:rPr>
            <a:t>元利償還金は増加する見込みである。市債以外の財源の活用や事業コストの削減に努めていく。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4.1</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）と</a:t>
          </a:r>
          <a:r>
            <a:rPr kumimoji="1" lang="ja-JP" altLang="ja-JP" sz="1100">
              <a:solidFill>
                <a:schemeClr val="dk1"/>
              </a:solidFill>
              <a:effectLst/>
              <a:latin typeface="+mn-lt"/>
              <a:ea typeface="+mn-ea"/>
              <a:cs typeface="+mn-cs"/>
            </a:rPr>
            <a:t>なった。地方債現在高の減少（前年度比▲</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億円）や充当可能基金の増加（前年度比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億円）が主な要因である。</a:t>
          </a:r>
          <a:endParaRPr lang="ja-JP" altLang="ja-JP" sz="1400">
            <a:effectLst/>
          </a:endParaRPr>
        </a:p>
        <a:p>
          <a:r>
            <a:rPr kumimoji="1" lang="ja-JP" altLang="ja-JP" sz="1100">
              <a:solidFill>
                <a:schemeClr val="dk1"/>
              </a:solidFill>
              <a:effectLst/>
              <a:latin typeface="+mn-lt"/>
              <a:ea typeface="+mn-ea"/>
              <a:cs typeface="+mn-cs"/>
            </a:rPr>
            <a:t>　今後も継続して、基金の計画的な積立・取崩や交付税措置のある事業債の活用等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公債費負担の平準化を図り、将来世代へ先送りしない財政運営を行っていく。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山口県下松市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○積立額　</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億円：前年度比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・まちづくり推進基金への積立ての増（</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・前年度実質収支の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による財政調整基金への積立ての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公債費対策のための積立ての減少</a:t>
          </a:r>
          <a:r>
            <a:rPr kumimoji="1" lang="ja-JP" altLang="ja-JP" sz="1100">
              <a:solidFill>
                <a:schemeClr val="dk1"/>
              </a:solidFill>
              <a:effectLst/>
              <a:latin typeface="+mn-lt"/>
              <a:ea typeface="+mn-ea"/>
              <a:cs typeface="+mn-cs"/>
            </a:rPr>
            <a:t>に伴う減債基金への積立ての減（▲</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○取崩額　</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億円：前年度比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+31.6</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基金の取り崩しの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○現在高　</a:t>
          </a:r>
          <a:r>
            <a:rPr kumimoji="1" lang="en-US" altLang="ja-JP" sz="1100">
              <a:solidFill>
                <a:schemeClr val="dk1"/>
              </a:solidFill>
              <a:effectLst/>
              <a:latin typeface="+mn-lt"/>
              <a:ea typeface="+mn-ea"/>
              <a:cs typeface="+mn-cs"/>
            </a:rPr>
            <a:t>56.3</a:t>
          </a:r>
          <a:r>
            <a:rPr kumimoji="1" lang="ja-JP" altLang="ja-JP" sz="1100">
              <a:solidFill>
                <a:schemeClr val="dk1"/>
              </a:solidFill>
              <a:effectLst/>
              <a:latin typeface="+mn-lt"/>
              <a:ea typeface="+mn-ea"/>
              <a:cs typeface="+mn-cs"/>
            </a:rPr>
            <a:t>億円：前年度比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市税収入が堅調であり、年度中の補正予算により積み増しを行うことができた。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今後義務的経費等のさらなる増加が見込まれるため、</a:t>
          </a:r>
          <a:r>
            <a:rPr kumimoji="1" lang="ja-JP" altLang="ja-JP" sz="1100">
              <a:solidFill>
                <a:schemeClr val="dk1"/>
              </a:solidFill>
              <a:effectLst/>
              <a:latin typeface="+mn-lt"/>
              <a:ea typeface="+mn-ea"/>
              <a:cs typeface="+mn-cs"/>
            </a:rPr>
            <a:t>計画的な運営を行っていく。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・まちづくり推進基金：まちづくりの推進に必要な経費に充当</a:t>
          </a:r>
          <a:endParaRPr lang="ja-JP" altLang="ja-JP" sz="1400">
            <a:effectLst/>
          </a:endParaRPr>
        </a:p>
        <a:p>
          <a:r>
            <a:rPr kumimoji="1" lang="ja-JP" altLang="ja-JP" sz="1100">
              <a:solidFill>
                <a:schemeClr val="dk1"/>
              </a:solidFill>
              <a:effectLst/>
              <a:latin typeface="+mn-lt"/>
              <a:ea typeface="+mn-ea"/>
              <a:cs typeface="+mn-cs"/>
            </a:rPr>
            <a:t>　・職員退職手当積立金：職員退職手当に充当</a:t>
          </a:r>
          <a:endParaRPr lang="ja-JP" altLang="ja-JP" sz="1400">
            <a:effectLst/>
          </a:endParaRPr>
        </a:p>
        <a:p>
          <a:r>
            <a:rPr kumimoji="1" lang="ja-JP" altLang="ja-JP" sz="1100">
              <a:solidFill>
                <a:schemeClr val="dk1"/>
              </a:solidFill>
              <a:effectLst/>
              <a:latin typeface="+mn-lt"/>
              <a:ea typeface="+mn-ea"/>
              <a:cs typeface="+mn-cs"/>
            </a:rPr>
            <a:t>　・ふるさと納税基金：寄附者の意向を反映した施策に充当</a:t>
          </a:r>
          <a:endParaRPr lang="ja-JP" altLang="ja-JP" sz="1400">
            <a:effectLst/>
          </a:endParaRPr>
        </a:p>
        <a:p>
          <a:r>
            <a:rPr kumimoji="1" lang="ja-JP" altLang="ja-JP" sz="1100">
              <a:solidFill>
                <a:schemeClr val="dk1"/>
              </a:solidFill>
              <a:effectLst/>
              <a:latin typeface="+mn-lt"/>
              <a:ea typeface="+mn-ea"/>
              <a:cs typeface="+mn-cs"/>
            </a:rPr>
            <a:t>　・新型コロナウイルス感染症対策基金：</a:t>
          </a:r>
          <a:r>
            <a:rPr kumimoji="1" lang="ja-JP" altLang="en-US" sz="1100">
              <a:solidFill>
                <a:schemeClr val="dk1"/>
              </a:solidFill>
              <a:effectLst/>
              <a:latin typeface="+mn-lt"/>
              <a:ea typeface="+mn-ea"/>
              <a:cs typeface="+mn-cs"/>
            </a:rPr>
            <a:t>感染症の影響により中止となった事業の不用額を積み立て、感染症対策経費に充当</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・森林環境基金：森林環境譲与税を原資として積み立て、森林環境整備に充当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まちづくり推進基金への積立金が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億円）、特定目的基金全体としては</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となった。なお、同基金の取り崩し額については前年度と同水準であった（</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・まちづくり推進基金：主に建設事業の財源として活用するため、中期財政計画及び公共施設総合管理計画に基づき、</a:t>
          </a:r>
          <a:endParaRPr lang="ja-JP" altLang="ja-JP" sz="1400">
            <a:effectLst/>
          </a:endParaRPr>
        </a:p>
        <a:p>
          <a:r>
            <a:rPr kumimoji="1" lang="ja-JP" altLang="ja-JP" sz="1100">
              <a:solidFill>
                <a:schemeClr val="dk1"/>
              </a:solidFill>
              <a:effectLst/>
              <a:latin typeface="+mn-lt"/>
              <a:ea typeface="+mn-ea"/>
              <a:cs typeface="+mn-cs"/>
            </a:rPr>
            <a:t>　　　　　　　　　　　　概ね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億円を残高の目安として、計画的な運用を行っていく。</a:t>
          </a:r>
          <a:endParaRPr lang="ja-JP" altLang="ja-JP" sz="1400">
            <a:effectLst/>
          </a:endParaRPr>
        </a:p>
        <a:p>
          <a:r>
            <a:rPr kumimoji="1" lang="ja-JP" altLang="ja-JP" sz="1100">
              <a:solidFill>
                <a:schemeClr val="dk1"/>
              </a:solidFill>
              <a:effectLst/>
              <a:latin typeface="+mn-lt"/>
              <a:ea typeface="+mn-ea"/>
              <a:cs typeface="+mn-cs"/>
            </a:rPr>
            <a:t>　・ふるさと納税基金：寄附者の意向を反映した事業の財源として活用する予定。</a:t>
          </a:r>
          <a:endParaRPr lang="ja-JP" altLang="ja-JP" sz="1400">
            <a:effectLst/>
          </a:endParaRPr>
        </a:p>
        <a:p>
          <a:r>
            <a:rPr kumimoji="1" lang="ja-JP" altLang="ja-JP" sz="1100">
              <a:solidFill>
                <a:schemeClr val="dk1"/>
              </a:solidFill>
              <a:effectLst/>
              <a:latin typeface="+mn-lt"/>
              <a:ea typeface="+mn-ea"/>
              <a:cs typeface="+mn-cs"/>
            </a:rPr>
            <a:t>　・森林環境基金積立金：森林経営管理法に基づく森林経営の効率化及び適切な林業管理事業の財源として活用する予定。</a:t>
          </a:r>
          <a:endParaRPr lang="ja-JP" altLang="ja-JP" sz="1400">
            <a:effectLst/>
          </a:endParaRPr>
        </a:p>
        <a:p>
          <a:r>
            <a:rPr kumimoji="1" lang="ja-JP" altLang="ja-JP" sz="1100">
              <a:solidFill>
                <a:schemeClr val="dk1"/>
              </a:solidFill>
              <a:effectLst/>
              <a:latin typeface="+mn-lt"/>
              <a:ea typeface="+mn-ea"/>
              <a:cs typeface="+mn-cs"/>
            </a:rPr>
            <a:t>　　　　　　　　　　　　今後の積み増しは行わない見込みである。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市税収入が堅調であ</a:t>
          </a:r>
          <a:r>
            <a:rPr kumimoji="1" lang="ja-JP" altLang="en-US" sz="1100">
              <a:solidFill>
                <a:schemeClr val="dk1"/>
              </a:solidFill>
              <a:effectLst/>
              <a:latin typeface="+mn-lt"/>
              <a:ea typeface="+mn-ea"/>
              <a:cs typeface="+mn-cs"/>
            </a:rPr>
            <a:t>ること及び</a:t>
          </a:r>
          <a:r>
            <a:rPr kumimoji="1" lang="ja-JP" altLang="ja-JP" sz="1100">
              <a:solidFill>
                <a:schemeClr val="dk1"/>
              </a:solidFill>
              <a:effectLst/>
              <a:latin typeface="+mn-lt"/>
              <a:ea typeface="+mn-ea"/>
              <a:cs typeface="+mn-cs"/>
            </a:rPr>
            <a:t>不用額の創出に努めたことで取り崩し額を最小限に留めることができたため、</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今後の社会保障経費の増大や災害への備え等のため、減債基金と合わせて標準財政規模の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億円）程度を目途に積み立てていくこととしている。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臨時財政対策債償還基金費</a:t>
          </a:r>
          <a:r>
            <a:rPr kumimoji="1" lang="ja-JP" altLang="ja-JP" sz="1100">
              <a:solidFill>
                <a:schemeClr val="dk1"/>
              </a:solidFill>
              <a:effectLst/>
              <a:latin typeface="+mn-lt"/>
              <a:ea typeface="+mn-ea"/>
              <a:cs typeface="+mn-cs"/>
            </a:rPr>
            <a:t>の積立を</a:t>
          </a:r>
          <a:r>
            <a:rPr kumimoji="1" lang="ja-JP" altLang="en-US" sz="1100">
              <a:solidFill>
                <a:schemeClr val="dk1"/>
              </a:solidFill>
              <a:effectLst/>
              <a:latin typeface="+mn-lt"/>
              <a:ea typeface="+mn-ea"/>
              <a:cs typeface="+mn-cs"/>
            </a:rPr>
            <a:t>行った</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元利償還金が年々増加しており、令和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頃</a:t>
          </a:r>
          <a:r>
            <a:rPr kumimoji="1" lang="ja-JP" altLang="ja-JP" sz="1100">
              <a:solidFill>
                <a:schemeClr val="dk1"/>
              </a:solidFill>
              <a:effectLst/>
              <a:latin typeface="+mn-lt"/>
              <a:ea typeface="+mn-ea"/>
              <a:cs typeface="+mn-cs"/>
            </a:rPr>
            <a:t>がそのピークとなる見通しである。これに備えて計画的に基金を</a:t>
          </a:r>
          <a:r>
            <a:rPr kumimoji="1" lang="ja-JP" altLang="en-US" sz="1100">
              <a:solidFill>
                <a:schemeClr val="dk1"/>
              </a:solidFill>
              <a:effectLst/>
              <a:latin typeface="+mn-lt"/>
              <a:ea typeface="+mn-ea"/>
              <a:cs typeface="+mn-cs"/>
            </a:rPr>
            <a:t>運用</a:t>
          </a:r>
          <a:r>
            <a:rPr kumimoji="1" lang="ja-JP" altLang="ja-JP" sz="1100">
              <a:solidFill>
                <a:schemeClr val="dk1"/>
              </a:solidFill>
              <a:effectLst/>
              <a:latin typeface="+mn-lt"/>
              <a:ea typeface="+mn-ea"/>
              <a:cs typeface="+mn-cs"/>
            </a:rPr>
            <a:t>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56,866
56,102
89.34
24,679,094
23,754,665
710,652
12,852,365
22,206,933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有形固定資産減価償却率は逓増しており、施設の老朽化が進んでいるという結果になっている。これは、減価償却による資産の減少が取得による増加を上回ったことで数値が上昇している。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今後も公共施設等総合管理計画に基づき、計画的に更新や大規模改修を進め、公共施設の適正管理に努めていく。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258945" y="5703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58039</xdr:rowOff>
    </xdr:from>
    <xdr:to>
      <xdr:col>23</xdr:col>
      <xdr:colOff>136525</xdr:colOff>
      <xdr:row>30</xdr:row>
      <xdr:rowOff>159639</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157345" y="58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36466</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258945" y="583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19177</xdr:rowOff>
    </xdr:from>
    <xdr:to>
      <xdr:col>19</xdr:col>
      <xdr:colOff>187325</xdr:colOff>
      <xdr:row>30</xdr:row>
      <xdr:rowOff>120777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3537585" y="5817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69977</xdr:rowOff>
    </xdr:from>
    <xdr:to>
      <xdr:col>23</xdr:col>
      <xdr:colOff>85725</xdr:colOff>
      <xdr:row>30</xdr:row>
      <xdr:rowOff>108839</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3588385" y="5868797"/>
          <a:ext cx="619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138811</xdr:rowOff>
    </xdr:from>
    <xdr:to>
      <xdr:col>15</xdr:col>
      <xdr:colOff>187325</xdr:colOff>
      <xdr:row>30</xdr:row>
      <xdr:rowOff>68961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867025" y="5769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18161</xdr:rowOff>
    </xdr:from>
    <xdr:to>
      <xdr:col>19</xdr:col>
      <xdr:colOff>136525</xdr:colOff>
      <xdr:row>30</xdr:row>
      <xdr:rowOff>69977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2917825" y="5816981"/>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104267</xdr:rowOff>
    </xdr:from>
    <xdr:to>
      <xdr:col>11</xdr:col>
      <xdr:colOff>187325</xdr:colOff>
      <xdr:row>30</xdr:row>
      <xdr:rowOff>34417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196465" y="5735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155067</xdr:rowOff>
    </xdr:from>
    <xdr:to>
      <xdr:col>15</xdr:col>
      <xdr:colOff>136525</xdr:colOff>
      <xdr:row>30</xdr:row>
      <xdr:rowOff>18161</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247265" y="5786247"/>
          <a:ext cx="67056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56769</xdr:rowOff>
    </xdr:from>
    <xdr:to>
      <xdr:col>7</xdr:col>
      <xdr:colOff>187325</xdr:colOff>
      <xdr:row>29</xdr:row>
      <xdr:rowOff>158369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525905" y="56879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107569</xdr:rowOff>
    </xdr:from>
    <xdr:to>
      <xdr:col>11</xdr:col>
      <xdr:colOff>136525</xdr:colOff>
      <xdr:row>29</xdr:row>
      <xdr:rowOff>155067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576705" y="5738749"/>
          <a:ext cx="67056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395989" y="5570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2738129"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06756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397009" y="578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111904</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395989" y="591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60088</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2738129" y="585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067569" y="58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3446</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397009" y="5466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類似団体平均、全国平均と比較しても高い水準にあるが、これは近年、大型建設事業が続いたことによる地方債現在高の増加が大きな要因である。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年度は、臨時財政対策債発行可能額が減少したこと等から、比率は上昇した。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地方債現在高の増加幅は縮減傾向にあるものの、今後も建設事業の見直しや事業費の平準化及び抑制を行い、地方債残高の圧縮に努める。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139841</xdr:rowOff>
    </xdr:from>
    <xdr:to>
      <xdr:col>76</xdr:col>
      <xdr:colOff>73025</xdr:colOff>
      <xdr:row>31</xdr:row>
      <xdr:rowOff>69991</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3001625" y="5938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118268</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3080365" y="591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102778</xdr:rowOff>
    </xdr:from>
    <xdr:to>
      <xdr:col>72</xdr:col>
      <xdr:colOff>123825</xdr:colOff>
      <xdr:row>31</xdr:row>
      <xdr:rowOff>32928</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2359005" y="5901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153578</xdr:rowOff>
    </xdr:from>
    <xdr:to>
      <xdr:col>76</xdr:col>
      <xdr:colOff>22225</xdr:colOff>
      <xdr:row>31</xdr:row>
      <xdr:rowOff>19191</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2409805" y="5952398"/>
          <a:ext cx="619760" cy="3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144209</xdr:rowOff>
    </xdr:from>
    <xdr:to>
      <xdr:col>68</xdr:col>
      <xdr:colOff>123825</xdr:colOff>
      <xdr:row>30</xdr:row>
      <xdr:rowOff>74359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1688445" y="5775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23559</xdr:rowOff>
    </xdr:from>
    <xdr:to>
      <xdr:col>72</xdr:col>
      <xdr:colOff>73025</xdr:colOff>
      <xdr:row>30</xdr:row>
      <xdr:rowOff>153578</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1739245" y="5822379"/>
          <a:ext cx="670560" cy="13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42707</xdr:rowOff>
    </xdr:from>
    <xdr:to>
      <xdr:col>64</xdr:col>
      <xdr:colOff>123825</xdr:colOff>
      <xdr:row>32</xdr:row>
      <xdr:rowOff>144307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1017885" y="61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23559</xdr:rowOff>
    </xdr:from>
    <xdr:to>
      <xdr:col>68</xdr:col>
      <xdr:colOff>73025</xdr:colOff>
      <xdr:row>32</xdr:row>
      <xdr:rowOff>93507</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1068685" y="5822379"/>
          <a:ext cx="670560" cy="40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56311</xdr:rowOff>
    </xdr:from>
    <xdr:to>
      <xdr:col>60</xdr:col>
      <xdr:colOff>123825</xdr:colOff>
      <xdr:row>31</xdr:row>
      <xdr:rowOff>157911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0347325" y="60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107111</xdr:rowOff>
    </xdr:from>
    <xdr:to>
      <xdr:col>64</xdr:col>
      <xdr:colOff>73025</xdr:colOff>
      <xdr:row>32</xdr:row>
      <xdr:rowOff>93507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0398125" y="6073571"/>
          <a:ext cx="670560" cy="15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24055</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2185092" y="59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65486</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1527232" y="586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135434</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0856672" y="62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149038</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0186112" y="611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56,866
56,102
89.34
24,679,094
23,754,665
710,652
12,852,365
22,206,933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12496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27686</xdr:rowOff>
    </xdr:from>
    <xdr:to>
      <xdr:col>24</xdr:col>
      <xdr:colOff>114300</xdr:colOff>
      <xdr:row>38</xdr:row>
      <xdr:rowOff>129286</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036060" y="63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6113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124960" y="637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xdr:rowOff>
    </xdr:from>
    <xdr:to>
      <xdr:col>20</xdr:col>
      <xdr:colOff>38100</xdr:colOff>
      <xdr:row>38</xdr:row>
      <xdr:rowOff>113284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12160" y="6382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62484</xdr:rowOff>
    </xdr:from>
    <xdr:to>
      <xdr:col>24</xdr:col>
      <xdr:colOff>63500</xdr:colOff>
      <xdr:row>38</xdr:row>
      <xdr:rowOff>78486</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355340" y="6432804"/>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153416</xdr:rowOff>
    </xdr:from>
    <xdr:to>
      <xdr:col>15</xdr:col>
      <xdr:colOff>101600</xdr:colOff>
      <xdr:row>38</xdr:row>
      <xdr:rowOff>83565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14600" y="6356096"/>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32766</xdr:rowOff>
    </xdr:from>
    <xdr:to>
      <xdr:col>19</xdr:col>
      <xdr:colOff>177800</xdr:colOff>
      <xdr:row>38</xdr:row>
      <xdr:rowOff>62484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565400" y="6403086"/>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125984</xdr:rowOff>
    </xdr:from>
    <xdr:to>
      <xdr:col>10</xdr:col>
      <xdr:colOff>165100</xdr:colOff>
      <xdr:row>38</xdr:row>
      <xdr:rowOff>56135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39900" y="632866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xdr:rowOff>
    </xdr:from>
    <xdr:to>
      <xdr:col>15</xdr:col>
      <xdr:colOff>50800</xdr:colOff>
      <xdr:row>38</xdr:row>
      <xdr:rowOff>32766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790700" y="6375654"/>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84836</xdr:rowOff>
    </xdr:from>
    <xdr:to>
      <xdr:col>6</xdr:col>
      <xdr:colOff>38100</xdr:colOff>
      <xdr:row>38</xdr:row>
      <xdr:rowOff>14986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65200" y="6287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135636</xdr:rowOff>
    </xdr:from>
    <xdr:to>
      <xdr:col>10</xdr:col>
      <xdr:colOff>114300</xdr:colOff>
      <xdr:row>38</xdr:row>
      <xdr:rowOff>5334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08380" y="6338316"/>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17056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38570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3630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104411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170564" y="647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74693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385704" y="64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47261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11004"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6113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36304" y="637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258300" y="638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126212</xdr:rowOff>
    </xdr:from>
    <xdr:to>
      <xdr:col>55</xdr:col>
      <xdr:colOff>50800</xdr:colOff>
      <xdr:row>41</xdr:row>
      <xdr:rowOff>56362</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192260" y="6831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41139</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258300" y="674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128156</xdr:rowOff>
    </xdr:from>
    <xdr:to>
      <xdr:col>50</xdr:col>
      <xdr:colOff>165100</xdr:colOff>
      <xdr:row>41</xdr:row>
      <xdr:rowOff>58306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445500" y="6833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5562</xdr:rowOff>
    </xdr:from>
    <xdr:to>
      <xdr:col>55</xdr:col>
      <xdr:colOff>0</xdr:colOff>
      <xdr:row>41</xdr:row>
      <xdr:rowOff>7506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496300" y="6878802"/>
          <a:ext cx="7239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129680</xdr:rowOff>
    </xdr:from>
    <xdr:to>
      <xdr:col>46</xdr:col>
      <xdr:colOff>38100</xdr:colOff>
      <xdr:row>41</xdr:row>
      <xdr:rowOff>59830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670800" y="68352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7506</xdr:rowOff>
    </xdr:from>
    <xdr:to>
      <xdr:col>50</xdr:col>
      <xdr:colOff>114300</xdr:colOff>
      <xdr:row>41</xdr:row>
      <xdr:rowOff>9030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713980" y="6880746"/>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129946</xdr:rowOff>
    </xdr:from>
    <xdr:to>
      <xdr:col>41</xdr:col>
      <xdr:colOff>101600</xdr:colOff>
      <xdr:row>41</xdr:row>
      <xdr:rowOff>60096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873240" y="6835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9030</xdr:rowOff>
    </xdr:from>
    <xdr:to>
      <xdr:col>45</xdr:col>
      <xdr:colOff>177800</xdr:colOff>
      <xdr:row>41</xdr:row>
      <xdr:rowOff>9296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24040" y="6882270"/>
          <a:ext cx="78994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130632</xdr:rowOff>
    </xdr:from>
    <xdr:to>
      <xdr:col>36</xdr:col>
      <xdr:colOff>165100</xdr:colOff>
      <xdr:row>41</xdr:row>
      <xdr:rowOff>60782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098540" y="6836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9296</xdr:rowOff>
    </xdr:from>
    <xdr:to>
      <xdr:col>41</xdr:col>
      <xdr:colOff>50800</xdr:colOff>
      <xdr:row>41</xdr:row>
      <xdr:rowOff>9982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149340" y="6882536"/>
          <a:ext cx="7747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239271" y="62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477271" y="6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49433</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271587" y="692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50957</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509587" y="69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51223</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712027" y="692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51909</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5937327" y="692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71665</xdr:rowOff>
    </xdr:from>
    <xdr:to>
      <xdr:col>24</xdr:col>
      <xdr:colOff>114300</xdr:colOff>
      <xdr:row>62</xdr:row>
      <xdr:rowOff>1815</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03606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50092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124960"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50437</xdr:rowOff>
    </xdr:from>
    <xdr:to>
      <xdr:col>20</xdr:col>
      <xdr:colOff>38100</xdr:colOff>
      <xdr:row>61</xdr:row>
      <xdr:rowOff>152037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312160" y="102764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122465</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355340" y="10327277"/>
          <a:ext cx="7315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51460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61</xdr:row>
      <xdr:rowOff>101237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565400" y="10302784"/>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739900" y="10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76744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790700" y="10281557"/>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96520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55517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08380" y="10260330"/>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143164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10369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97444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1032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138602</xdr:rowOff>
    </xdr:from>
    <xdr:to>
      <xdr:col>55</xdr:col>
      <xdr:colOff>50800</xdr:colOff>
      <xdr:row>63</xdr:row>
      <xdr:rowOff>68752</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192260" y="10532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117029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258300" y="1051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140249</xdr:rowOff>
    </xdr:from>
    <xdr:to>
      <xdr:col>50</xdr:col>
      <xdr:colOff>165100</xdr:colOff>
      <xdr:row>63</xdr:row>
      <xdr:rowOff>70399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445500" y="105339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17952</xdr:rowOff>
    </xdr:from>
    <xdr:to>
      <xdr:col>55</xdr:col>
      <xdr:colOff>0</xdr:colOff>
      <xdr:row>63</xdr:row>
      <xdr:rowOff>19599</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496300" y="10579272"/>
          <a:ext cx="7239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140942</xdr:rowOff>
    </xdr:from>
    <xdr:to>
      <xdr:col>46</xdr:col>
      <xdr:colOff>38100</xdr:colOff>
      <xdr:row>63</xdr:row>
      <xdr:rowOff>71092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670800" y="10534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19599</xdr:rowOff>
    </xdr:from>
    <xdr:to>
      <xdr:col>50</xdr:col>
      <xdr:colOff>114300</xdr:colOff>
      <xdr:row>63</xdr:row>
      <xdr:rowOff>20292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713980" y="10580919"/>
          <a:ext cx="78232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142157</xdr:rowOff>
    </xdr:from>
    <xdr:to>
      <xdr:col>41</xdr:col>
      <xdr:colOff>101600</xdr:colOff>
      <xdr:row>63</xdr:row>
      <xdr:rowOff>72307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873240" y="10535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20292</xdr:rowOff>
    </xdr:from>
    <xdr:to>
      <xdr:col>45</xdr:col>
      <xdr:colOff>177800</xdr:colOff>
      <xdr:row>63</xdr:row>
      <xdr:rowOff>21507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24040" y="10581612"/>
          <a:ext cx="789940" cy="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142692</xdr:rowOff>
    </xdr:from>
    <xdr:to>
      <xdr:col>36</xdr:col>
      <xdr:colOff>165100</xdr:colOff>
      <xdr:row>63</xdr:row>
      <xdr:rowOff>72842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098540" y="10536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21507</xdr:rowOff>
    </xdr:from>
    <xdr:to>
      <xdr:col>41</xdr:col>
      <xdr:colOff>50800</xdr:colOff>
      <xdr:row>63</xdr:row>
      <xdr:rowOff>22042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149340" y="10582827"/>
          <a:ext cx="7747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61526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14575" y="1062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62219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44955" y="1062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63434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0255" y="1062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63969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872695" y="1062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124960" y="13771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036060" y="1346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76471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124960" y="133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74168</xdr:rowOff>
    </xdr:from>
    <xdr:to>
      <xdr:col>20</xdr:col>
      <xdr:colOff>38100</xdr:colOff>
      <xdr:row>81</xdr:row>
      <xdr:rowOff>4318</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312160" y="13485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104394</xdr:rowOff>
    </xdr:from>
    <xdr:to>
      <xdr:col>24</xdr:col>
      <xdr:colOff>63500</xdr:colOff>
      <xdr:row>80</xdr:row>
      <xdr:rowOff>124968</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flipV="1">
          <a:off x="3355340" y="13515594"/>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124461</xdr:rowOff>
    </xdr:from>
    <xdr:to>
      <xdr:col>15</xdr:col>
      <xdr:colOff>101600</xdr:colOff>
      <xdr:row>81</xdr:row>
      <xdr:rowOff>54611</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514600" y="13535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124968</xdr:rowOff>
    </xdr:from>
    <xdr:to>
      <xdr:col>19</xdr:col>
      <xdr:colOff>177800</xdr:colOff>
      <xdr:row>81</xdr:row>
      <xdr:rowOff>3811</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flipV="1">
          <a:off x="2565400" y="13536168"/>
          <a:ext cx="78994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94742</xdr:rowOff>
    </xdr:from>
    <xdr:to>
      <xdr:col>10</xdr:col>
      <xdr:colOff>165100</xdr:colOff>
      <xdr:row>81</xdr:row>
      <xdr:rowOff>24892</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739900" y="13505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145542</xdr:rowOff>
    </xdr:from>
    <xdr:to>
      <xdr:col>15</xdr:col>
      <xdr:colOff>50800</xdr:colOff>
      <xdr:row>81</xdr:row>
      <xdr:rowOff>3811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790700" y="13556742"/>
          <a:ext cx="7747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65024</xdr:rowOff>
    </xdr:from>
    <xdr:to>
      <xdr:col>6</xdr:col>
      <xdr:colOff>38100</xdr:colOff>
      <xdr:row>81</xdr:row>
      <xdr:rowOff>166624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965200" y="136438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145542</xdr:rowOff>
    </xdr:from>
    <xdr:to>
      <xdr:col>10</xdr:col>
      <xdr:colOff>114300</xdr:colOff>
      <xdr:row>81</xdr:row>
      <xdr:rowOff>115824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1008380" y="13556742"/>
          <a:ext cx="78232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170564" y="1387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385704" y="138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611004" y="1382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836304" y="13794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20845</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26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41419</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28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11701</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4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127699</xdr:rowOff>
    </xdr:from>
    <xdr:to>
      <xdr:col>55</xdr:col>
      <xdr:colOff>50800</xdr:colOff>
      <xdr:row>86</xdr:row>
      <xdr:rowOff>57849</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192260" y="143770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9258300" y="1433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120078</xdr:rowOff>
    </xdr:from>
    <xdr:to>
      <xdr:col>50</xdr:col>
      <xdr:colOff>165100</xdr:colOff>
      <xdr:row>86</xdr:row>
      <xdr:rowOff>50228</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445500" y="14369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170878</xdr:rowOff>
    </xdr:from>
    <xdr:to>
      <xdr:col>55</xdr:col>
      <xdr:colOff>0</xdr:colOff>
      <xdr:row>86</xdr:row>
      <xdr:rowOff>7049</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8496300" y="14420278"/>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125603</xdr:rowOff>
    </xdr:from>
    <xdr:to>
      <xdr:col>46</xdr:col>
      <xdr:colOff>38100</xdr:colOff>
      <xdr:row>86</xdr:row>
      <xdr:rowOff>55753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670800" y="143750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170878</xdr:rowOff>
    </xdr:from>
    <xdr:to>
      <xdr:col>50</xdr:col>
      <xdr:colOff>114300</xdr:colOff>
      <xdr:row>86</xdr:row>
      <xdr:rowOff>4953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7713980" y="14420278"/>
          <a:ext cx="78232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125222</xdr:rowOff>
    </xdr:from>
    <xdr:to>
      <xdr:col>41</xdr:col>
      <xdr:colOff>101600</xdr:colOff>
      <xdr:row>86</xdr:row>
      <xdr:rowOff>55372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873240" y="14374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xdr:rowOff>
    </xdr:from>
    <xdr:to>
      <xdr:col>45</xdr:col>
      <xdr:colOff>177800</xdr:colOff>
      <xdr:row>86</xdr:row>
      <xdr:rowOff>4953</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6924040" y="14421612"/>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131699</xdr:rowOff>
    </xdr:from>
    <xdr:to>
      <xdr:col>36</xdr:col>
      <xdr:colOff>165100</xdr:colOff>
      <xdr:row>86</xdr:row>
      <xdr:rowOff>61849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098540" y="14381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xdr:rowOff>
    </xdr:from>
    <xdr:to>
      <xdr:col>41</xdr:col>
      <xdr:colOff>50800</xdr:colOff>
      <xdr:row>86</xdr:row>
      <xdr:rowOff>11049</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149340" y="14421612"/>
          <a:ext cx="7747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8271587" y="144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7509587" y="1447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67120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59373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66755</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8271587" y="1414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72280</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7509587" y="1415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71899</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6712027"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78376</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5937327" y="1416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E00-00009E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E00-0000A0010000}"/>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E00-0000A2010000}"/>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E00-0000A4010000}"/>
            </a:ext>
          </a:extLst>
        </xdr:cNvPr>
        <xdr:cNvSpPr txBox="1"/>
      </xdr:nvSpPr>
      <xdr:spPr>
        <a:xfrm>
          <a:off x="14414500" y="630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4325600" y="63042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124477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E00-0000B0010000}"/>
            </a:ext>
          </a:extLst>
        </xdr:cNvPr>
        <xdr:cNvSpPr txBox="1"/>
      </xdr:nvSpPr>
      <xdr:spPr>
        <a:xfrm>
          <a:off x="14414500"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357884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112395</xdr:rowOff>
    </xdr:from>
    <xdr:to>
      <xdr:col>85</xdr:col>
      <xdr:colOff>127000</xdr:colOff>
      <xdr:row>37</xdr:row>
      <xdr:rowOff>152400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3629640" y="631507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21590</xdr:rowOff>
    </xdr:from>
    <xdr:to>
      <xdr:col>76</xdr:col>
      <xdr:colOff>165100</xdr:colOff>
      <xdr:row>37</xdr:row>
      <xdr:rowOff>123190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280414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72390</xdr:rowOff>
    </xdr:from>
    <xdr:to>
      <xdr:col>81</xdr:col>
      <xdr:colOff>50800</xdr:colOff>
      <xdr:row>37</xdr:row>
      <xdr:rowOff>112395</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2854940" y="627507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153035</xdr:rowOff>
    </xdr:from>
    <xdr:to>
      <xdr:col>72</xdr:col>
      <xdr:colOff>38100</xdr:colOff>
      <xdr:row>37</xdr:row>
      <xdr:rowOff>83185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2029440" y="6188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32385</xdr:rowOff>
    </xdr:from>
    <xdr:to>
      <xdr:col>76</xdr:col>
      <xdr:colOff>114300</xdr:colOff>
      <xdr:row>37</xdr:row>
      <xdr:rowOff>72390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2072620" y="623506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111125</xdr:rowOff>
    </xdr:from>
    <xdr:to>
      <xdr:col>67</xdr:col>
      <xdr:colOff>101600</xdr:colOff>
      <xdr:row>37</xdr:row>
      <xdr:rowOff>41275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1231880" y="614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161925</xdr:rowOff>
    </xdr:from>
    <xdr:to>
      <xdr:col>71</xdr:col>
      <xdr:colOff>177800</xdr:colOff>
      <xdr:row>37</xdr:row>
      <xdr:rowOff>32385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1282680" y="619696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6752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110298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8272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4372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752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99712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9005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110298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E00-0000D7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E00-0000D9010000}"/>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E00-0000DB010000}"/>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E00-0000DD010000}"/>
            </a:ext>
          </a:extLst>
        </xdr:cNvPr>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1945894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E00-0000E9010000}"/>
            </a:ext>
          </a:extLst>
        </xdr:cNvPr>
        <xdr:cNvSpPr txBox="1"/>
      </xdr:nvSpPr>
      <xdr:spPr>
        <a:xfrm>
          <a:off x="1954784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873504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68580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18778220" y="67703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17780</xdr:rowOff>
    </xdr:from>
    <xdr:to>
      <xdr:col>107</xdr:col>
      <xdr:colOff>101600</xdr:colOff>
      <xdr:row>40</xdr:row>
      <xdr:rowOff>119380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793748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68580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7988280" y="67741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17780</xdr:rowOff>
    </xdr:from>
    <xdr:to>
      <xdr:col>102</xdr:col>
      <xdr:colOff>165100</xdr:colOff>
      <xdr:row>40</xdr:row>
      <xdr:rowOff>119380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716278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68580</xdr:rowOff>
    </xdr:from>
    <xdr:to>
      <xdr:col>107</xdr:col>
      <xdr:colOff>50800</xdr:colOff>
      <xdr:row>40</xdr:row>
      <xdr:rowOff>68580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7213580" y="67741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17780</xdr:rowOff>
    </xdr:from>
    <xdr:to>
      <xdr:col>98</xdr:col>
      <xdr:colOff>38100</xdr:colOff>
      <xdr:row>40</xdr:row>
      <xdr:rowOff>119380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638808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68580</xdr:rowOff>
    </xdr:from>
    <xdr:to>
      <xdr:col>102</xdr:col>
      <xdr:colOff>114300</xdr:colOff>
      <xdr:row>40</xdr:row>
      <xdr:rowOff>68580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6431260" y="67741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5611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777626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110507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700156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622686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E00-000011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E00-000013020000}"/>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E00-000015020000}"/>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E00-000017020000}"/>
            </a:ext>
          </a:extLst>
        </xdr:cNvPr>
        <xdr:cNvSpPr txBox="1"/>
      </xdr:nvSpPr>
      <xdr:spPr>
        <a:xfrm>
          <a:off x="144145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151130</xdr:rowOff>
    </xdr:from>
    <xdr:to>
      <xdr:col>85</xdr:col>
      <xdr:colOff>177800</xdr:colOff>
      <xdr:row>56</xdr:row>
      <xdr:rowOff>81280</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4325600" y="9371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66057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E00-000023020000}"/>
            </a:ext>
          </a:extLst>
        </xdr:cNvPr>
        <xdr:cNvSpPr txBox="1"/>
      </xdr:nvSpPr>
      <xdr:spPr>
        <a:xfrm>
          <a:off x="14414500" y="928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74930</xdr:rowOff>
    </xdr:from>
    <xdr:to>
      <xdr:col>81</xdr:col>
      <xdr:colOff>101600</xdr:colOff>
      <xdr:row>56</xdr:row>
      <xdr:rowOff>5080</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3578840" y="929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125730</xdr:rowOff>
    </xdr:from>
    <xdr:to>
      <xdr:col>85</xdr:col>
      <xdr:colOff>127000</xdr:colOff>
      <xdr:row>56</xdr:row>
      <xdr:rowOff>30480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3629640" y="9345930"/>
          <a:ext cx="7467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170180</xdr:rowOff>
    </xdr:from>
    <xdr:to>
      <xdr:col>76</xdr:col>
      <xdr:colOff>165100</xdr:colOff>
      <xdr:row>55</xdr:row>
      <xdr:rowOff>100330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2804140" y="9222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49530</xdr:rowOff>
    </xdr:from>
    <xdr:to>
      <xdr:col>81</xdr:col>
      <xdr:colOff>50800</xdr:colOff>
      <xdr:row>55</xdr:row>
      <xdr:rowOff>125730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854940" y="926973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170180</xdr:rowOff>
    </xdr:from>
    <xdr:to>
      <xdr:col>72</xdr:col>
      <xdr:colOff>38100</xdr:colOff>
      <xdr:row>55</xdr:row>
      <xdr:rowOff>100330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2029440" y="9222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49530</xdr:rowOff>
    </xdr:from>
    <xdr:to>
      <xdr:col>76</xdr:col>
      <xdr:colOff>114300</xdr:colOff>
      <xdr:row>55</xdr:row>
      <xdr:rowOff>49530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072620" y="92697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135890</xdr:rowOff>
    </xdr:from>
    <xdr:to>
      <xdr:col>67</xdr:col>
      <xdr:colOff>101600</xdr:colOff>
      <xdr:row>55</xdr:row>
      <xdr:rowOff>66040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1231880" y="9188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15240</xdr:rowOff>
    </xdr:from>
    <xdr:to>
      <xdr:col>71</xdr:col>
      <xdr:colOff>177800</xdr:colOff>
      <xdr:row>55</xdr:row>
      <xdr:rowOff>49530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1282680" y="92354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E00-00002C020000}"/>
            </a:ext>
          </a:extLst>
        </xdr:cNvPr>
        <xdr:cNvSpPr txBox="1"/>
      </xdr:nvSpPr>
      <xdr:spPr>
        <a:xfrm>
          <a:off x="13437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E00-00002D020000}"/>
            </a:ext>
          </a:extLst>
        </xdr:cNvPr>
        <xdr:cNvSpPr txBox="1"/>
      </xdr:nvSpPr>
      <xdr:spPr>
        <a:xfrm>
          <a:off x="126752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E00-00002E020000}"/>
            </a:ext>
          </a:extLst>
        </xdr:cNvPr>
        <xdr:cNvSpPr txBox="1"/>
      </xdr:nvSpPr>
      <xdr:spPr>
        <a:xfrm>
          <a:off x="119005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E00-00002F020000}"/>
            </a:ext>
          </a:extLst>
        </xdr:cNvPr>
        <xdr:cNvSpPr txBox="1"/>
      </xdr:nvSpPr>
      <xdr:spPr>
        <a:xfrm>
          <a:off x="11102984"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21607</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E00-000030020000}"/>
            </a:ext>
          </a:extLst>
        </xdr:cNvPr>
        <xdr:cNvSpPr txBox="1"/>
      </xdr:nvSpPr>
      <xdr:spPr>
        <a:xfrm>
          <a:off x="13437244" y="907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116857</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E00-000031020000}"/>
            </a:ext>
          </a:extLst>
        </xdr:cNvPr>
        <xdr:cNvSpPr txBox="1"/>
      </xdr:nvSpPr>
      <xdr:spPr>
        <a:xfrm>
          <a:off x="12675244" y="900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116857</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E00-000032020000}"/>
            </a:ext>
          </a:extLst>
        </xdr:cNvPr>
        <xdr:cNvSpPr txBox="1"/>
      </xdr:nvSpPr>
      <xdr:spPr>
        <a:xfrm>
          <a:off x="11900544" y="900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82567</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E00-000033020000}"/>
            </a:ext>
          </a:extLst>
        </xdr:cNvPr>
        <xdr:cNvSpPr txBox="1"/>
      </xdr:nvSpPr>
      <xdr:spPr>
        <a:xfrm>
          <a:off x="11102984" y="896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1954784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49213</xdr:rowOff>
    </xdr:from>
    <xdr:to>
      <xdr:col>116</xdr:col>
      <xdr:colOff>114300</xdr:colOff>
      <xdr:row>62</xdr:row>
      <xdr:rowOff>150813</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9458940" y="1044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135590</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19547840" y="103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52070</xdr:rowOff>
    </xdr:from>
    <xdr:to>
      <xdr:col>112</xdr:col>
      <xdr:colOff>38100</xdr:colOff>
      <xdr:row>62</xdr:row>
      <xdr:rowOff>153670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873504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100013</xdr:rowOff>
    </xdr:from>
    <xdr:to>
      <xdr:col>116</xdr:col>
      <xdr:colOff>63500</xdr:colOff>
      <xdr:row>62</xdr:row>
      <xdr:rowOff>102870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8778220" y="10493693"/>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54356</xdr:rowOff>
    </xdr:from>
    <xdr:to>
      <xdr:col>107</xdr:col>
      <xdr:colOff>101600</xdr:colOff>
      <xdr:row>62</xdr:row>
      <xdr:rowOff>155956</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7937480" y="104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102870</xdr:rowOff>
    </xdr:from>
    <xdr:to>
      <xdr:col>111</xdr:col>
      <xdr:colOff>177800</xdr:colOff>
      <xdr:row>62</xdr:row>
      <xdr:rowOff>105156</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17988280" y="1049655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26353</xdr:rowOff>
    </xdr:from>
    <xdr:to>
      <xdr:col>102</xdr:col>
      <xdr:colOff>165100</xdr:colOff>
      <xdr:row>62</xdr:row>
      <xdr:rowOff>127953</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7162780" y="1042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77153</xdr:rowOff>
    </xdr:from>
    <xdr:to>
      <xdr:col>107</xdr:col>
      <xdr:colOff>50800</xdr:colOff>
      <xdr:row>62</xdr:row>
      <xdr:rowOff>105156</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7213580" y="10470833"/>
          <a:ext cx="7747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25781</xdr:rowOff>
    </xdr:from>
    <xdr:to>
      <xdr:col>98</xdr:col>
      <xdr:colOff>38100</xdr:colOff>
      <xdr:row>62</xdr:row>
      <xdr:rowOff>127381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6388080" y="10419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76581</xdr:rowOff>
    </xdr:from>
    <xdr:to>
      <xdr:col>102</xdr:col>
      <xdr:colOff>114300</xdr:colOff>
      <xdr:row>62</xdr:row>
      <xdr:rowOff>77153</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6431260" y="10470261"/>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18561127" y="99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17776267" y="99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7001567" y="99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6226867" y="99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144797</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185611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177762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119080</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7001567" y="1051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118508</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6226867" y="1051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E00-000081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00000000-0008-0000-0E00-000083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00000000-0008-0000-0E00-000085020000}"/>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00000000-0008-0000-0E00-000087020000}"/>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4325600" y="139547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19066</xdr:rowOff>
    </xdr:from>
    <xdr:ext cx="405111" cy="259045"/>
    <xdr:sp macro="" textlink="">
      <xdr:nvSpPr>
        <xdr:cNvPr id="659" name="【児童館】&#10;有形固定資産減価償却率該当値テキスト">
          <a:extLst>
            <a:ext uri="{FF2B5EF4-FFF2-40B4-BE49-F238E27FC236}">
              <a16:creationId xmlns:a16="http://schemas.microsoft.com/office/drawing/2014/main" id="{00000000-0008-0000-0E00-000093020000}"/>
            </a:ext>
          </a:extLst>
        </xdr:cNvPr>
        <xdr:cNvSpPr txBox="1"/>
      </xdr:nvSpPr>
      <xdr:spPr>
        <a:xfrm>
          <a:off x="14414500" y="1393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168275</xdr:rowOff>
    </xdr:from>
    <xdr:to>
      <xdr:col>81</xdr:col>
      <xdr:colOff>101600</xdr:colOff>
      <xdr:row>83</xdr:row>
      <xdr:rowOff>98425</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3578840" y="1391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47625</xdr:rowOff>
    </xdr:from>
    <xdr:to>
      <xdr:col>85</xdr:col>
      <xdr:colOff>127000</xdr:colOff>
      <xdr:row>83</xdr:row>
      <xdr:rowOff>91439</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3629640" y="13961745"/>
          <a:ext cx="7467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122555</xdr:rowOff>
    </xdr:from>
    <xdr:to>
      <xdr:col>76</xdr:col>
      <xdr:colOff>165100</xdr:colOff>
      <xdr:row>83</xdr:row>
      <xdr:rowOff>52705</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280414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xdr:rowOff>
    </xdr:from>
    <xdr:to>
      <xdr:col>81</xdr:col>
      <xdr:colOff>50800</xdr:colOff>
      <xdr:row>83</xdr:row>
      <xdr:rowOff>47625</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854940" y="1391602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84455</xdr:rowOff>
    </xdr:from>
    <xdr:to>
      <xdr:col>72</xdr:col>
      <xdr:colOff>38100</xdr:colOff>
      <xdr:row>83</xdr:row>
      <xdr:rowOff>14605</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2029440" y="13830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135255</xdr:rowOff>
    </xdr:from>
    <xdr:to>
      <xdr:col>76</xdr:col>
      <xdr:colOff>114300</xdr:colOff>
      <xdr:row>83</xdr:row>
      <xdr:rowOff>1905</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072620" y="1388173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40639</xdr:rowOff>
    </xdr:from>
    <xdr:to>
      <xdr:col>67</xdr:col>
      <xdr:colOff>101600</xdr:colOff>
      <xdr:row>82</xdr:row>
      <xdr:rowOff>142239</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1231880" y="137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91439</xdr:rowOff>
    </xdr:from>
    <xdr:to>
      <xdr:col>71</xdr:col>
      <xdr:colOff>177800</xdr:colOff>
      <xdr:row>82</xdr:row>
      <xdr:rowOff>135255</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1282680" y="13837919"/>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E00-00009C020000}"/>
            </a:ext>
          </a:extLst>
        </xdr:cNvPr>
        <xdr:cNvSpPr txBox="1"/>
      </xdr:nvSpPr>
      <xdr:spPr>
        <a:xfrm>
          <a:off x="13437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E00-00009D020000}"/>
            </a:ext>
          </a:extLst>
        </xdr:cNvPr>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E00-00009E020000}"/>
            </a:ext>
          </a:extLst>
        </xdr:cNvPr>
        <xdr:cNvSpPr txBox="1"/>
      </xdr:nvSpPr>
      <xdr:spPr>
        <a:xfrm>
          <a:off x="119005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E00-00009F020000}"/>
            </a:ext>
          </a:extLst>
        </xdr:cNvPr>
        <xdr:cNvSpPr txBox="1"/>
      </xdr:nvSpPr>
      <xdr:spPr>
        <a:xfrm>
          <a:off x="1110298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114952</xdr:rowOff>
    </xdr:from>
    <xdr:ext cx="405111" cy="259045"/>
    <xdr:sp macro="" textlink="">
      <xdr:nvSpPr>
        <xdr:cNvPr id="672" name="n_1mainValue【児童館】&#10;有形固定資産減価償却率">
          <a:extLst>
            <a:ext uri="{FF2B5EF4-FFF2-40B4-BE49-F238E27FC236}">
              <a16:creationId xmlns:a16="http://schemas.microsoft.com/office/drawing/2014/main" id="{00000000-0008-0000-0E00-0000A0020000}"/>
            </a:ext>
          </a:extLst>
        </xdr:cNvPr>
        <xdr:cNvSpPr txBox="1"/>
      </xdr:nvSpPr>
      <xdr:spPr>
        <a:xfrm>
          <a:off x="13437244" y="1369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69232</xdr:rowOff>
    </xdr:from>
    <xdr:ext cx="405111" cy="259045"/>
    <xdr:sp macro="" textlink="">
      <xdr:nvSpPr>
        <xdr:cNvPr id="673" name="n_2mainValue【児童館】&#10;有形固定資産減価償却率">
          <a:extLst>
            <a:ext uri="{FF2B5EF4-FFF2-40B4-BE49-F238E27FC236}">
              <a16:creationId xmlns:a16="http://schemas.microsoft.com/office/drawing/2014/main" id="{00000000-0008-0000-0E00-0000A1020000}"/>
            </a:ext>
          </a:extLst>
        </xdr:cNvPr>
        <xdr:cNvSpPr txBox="1"/>
      </xdr:nvSpPr>
      <xdr:spPr>
        <a:xfrm>
          <a:off x="126752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674" name="n_3mainValue【児童館】&#10;有形固定資産減価償却率">
          <a:extLst>
            <a:ext uri="{FF2B5EF4-FFF2-40B4-BE49-F238E27FC236}">
              <a16:creationId xmlns:a16="http://schemas.microsoft.com/office/drawing/2014/main" id="{00000000-0008-0000-0E00-0000A2020000}"/>
            </a:ext>
          </a:extLst>
        </xdr:cNvPr>
        <xdr:cNvSpPr txBox="1"/>
      </xdr:nvSpPr>
      <xdr:spPr>
        <a:xfrm>
          <a:off x="119005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158766</xdr:rowOff>
    </xdr:from>
    <xdr:ext cx="405111" cy="259045"/>
    <xdr:sp macro="" textlink="">
      <xdr:nvSpPr>
        <xdr:cNvPr id="675" name="n_4mainValue【児童館】&#10;有形固定資産減価償却率">
          <a:extLst>
            <a:ext uri="{FF2B5EF4-FFF2-40B4-BE49-F238E27FC236}">
              <a16:creationId xmlns:a16="http://schemas.microsoft.com/office/drawing/2014/main" id="{00000000-0008-0000-0E00-0000A3020000}"/>
            </a:ext>
          </a:extLst>
        </xdr:cNvPr>
        <xdr:cNvSpPr txBox="1"/>
      </xdr:nvSpPr>
      <xdr:spPr>
        <a:xfrm>
          <a:off x="1110298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0000000-0008-0000-0E00-0000BC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00000000-0008-0000-0E00-0000BE020000}"/>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00000000-0008-0000-0E00-0000C0020000}"/>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00000000-0008-0000-0E00-0000C2020000}"/>
            </a:ext>
          </a:extLst>
        </xdr:cNvPr>
        <xdr:cNvSpPr txBox="1"/>
      </xdr:nvSpPr>
      <xdr:spPr>
        <a:xfrm>
          <a:off x="19547840" y="13973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101600</xdr:rowOff>
    </xdr:from>
    <xdr:to>
      <xdr:col>116</xdr:col>
      <xdr:colOff>114300</xdr:colOff>
      <xdr:row>87</xdr:row>
      <xdr:rowOff>31750</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9458940" y="1451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16527</xdr:rowOff>
    </xdr:from>
    <xdr:ext cx="469744" cy="259045"/>
    <xdr:sp macro="" textlink="">
      <xdr:nvSpPr>
        <xdr:cNvPr id="718" name="【児童館】&#10;一人当たり面積該当値テキスト">
          <a:extLst>
            <a:ext uri="{FF2B5EF4-FFF2-40B4-BE49-F238E27FC236}">
              <a16:creationId xmlns:a16="http://schemas.microsoft.com/office/drawing/2014/main" id="{00000000-0008-0000-0E00-0000CE020000}"/>
            </a:ext>
          </a:extLst>
        </xdr:cNvPr>
        <xdr:cNvSpPr txBox="1"/>
      </xdr:nvSpPr>
      <xdr:spPr>
        <a:xfrm>
          <a:off x="19547840" y="1443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101600</xdr:rowOff>
    </xdr:from>
    <xdr:to>
      <xdr:col>112</xdr:col>
      <xdr:colOff>38100</xdr:colOff>
      <xdr:row>87</xdr:row>
      <xdr:rowOff>31750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8735040" y="14518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152400</xdr:rowOff>
    </xdr:from>
    <xdr:to>
      <xdr:col>116</xdr:col>
      <xdr:colOff>63500</xdr:colOff>
      <xdr:row>86</xdr:row>
      <xdr:rowOff>152400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778220" y="145694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101600</xdr:rowOff>
    </xdr:from>
    <xdr:to>
      <xdr:col>107</xdr:col>
      <xdr:colOff>101600</xdr:colOff>
      <xdr:row>87</xdr:row>
      <xdr:rowOff>31750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7937480" y="1451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152400</xdr:rowOff>
    </xdr:from>
    <xdr:to>
      <xdr:col>111</xdr:col>
      <xdr:colOff>177800</xdr:colOff>
      <xdr:row>86</xdr:row>
      <xdr:rowOff>152400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7988280" y="14569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101600</xdr:rowOff>
    </xdr:from>
    <xdr:to>
      <xdr:col>102</xdr:col>
      <xdr:colOff>165100</xdr:colOff>
      <xdr:row>87</xdr:row>
      <xdr:rowOff>31750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7162780" y="1451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152400</xdr:rowOff>
    </xdr:from>
    <xdr:to>
      <xdr:col>107</xdr:col>
      <xdr:colOff>50800</xdr:colOff>
      <xdr:row>86</xdr:row>
      <xdr:rowOff>152400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7213580" y="145694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101600</xdr:rowOff>
    </xdr:from>
    <xdr:to>
      <xdr:col>98</xdr:col>
      <xdr:colOff>38100</xdr:colOff>
      <xdr:row>87</xdr:row>
      <xdr:rowOff>31750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6388080" y="14518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152400</xdr:rowOff>
    </xdr:from>
    <xdr:to>
      <xdr:col>102</xdr:col>
      <xdr:colOff>114300</xdr:colOff>
      <xdr:row>86</xdr:row>
      <xdr:rowOff>152400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6431260" y="145694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00000000-0008-0000-0E00-0000D7020000}"/>
            </a:ext>
          </a:extLst>
        </xdr:cNvPr>
        <xdr:cNvSpPr txBox="1"/>
      </xdr:nvSpPr>
      <xdr:spPr>
        <a:xfrm>
          <a:off x="1856112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00000000-0008-0000-0E00-0000D8020000}"/>
            </a:ext>
          </a:extLst>
        </xdr:cNvPr>
        <xdr:cNvSpPr txBox="1"/>
      </xdr:nvSpPr>
      <xdr:spPr>
        <a:xfrm>
          <a:off x="17776267" y="1391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00000000-0008-0000-0E00-0000D9020000}"/>
            </a:ext>
          </a:extLst>
        </xdr:cNvPr>
        <xdr:cNvSpPr txBox="1"/>
      </xdr:nvSpPr>
      <xdr:spPr>
        <a:xfrm>
          <a:off x="170015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00000000-0008-0000-0E00-0000DA020000}"/>
            </a:ext>
          </a:extLst>
        </xdr:cNvPr>
        <xdr:cNvSpPr txBox="1"/>
      </xdr:nvSpPr>
      <xdr:spPr>
        <a:xfrm>
          <a:off x="162268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22877</xdr:rowOff>
    </xdr:from>
    <xdr:ext cx="469744" cy="259045"/>
    <xdr:sp macro="" textlink="">
      <xdr:nvSpPr>
        <xdr:cNvPr id="731" name="n_1mainValue【児童館】&#10;一人当たり面積">
          <a:extLst>
            <a:ext uri="{FF2B5EF4-FFF2-40B4-BE49-F238E27FC236}">
              <a16:creationId xmlns:a16="http://schemas.microsoft.com/office/drawing/2014/main" id="{00000000-0008-0000-0E00-0000DB020000}"/>
            </a:ext>
          </a:extLst>
        </xdr:cNvPr>
        <xdr:cNvSpPr txBox="1"/>
      </xdr:nvSpPr>
      <xdr:spPr>
        <a:xfrm>
          <a:off x="185611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22877</xdr:rowOff>
    </xdr:from>
    <xdr:ext cx="469744" cy="259045"/>
    <xdr:sp macro="" textlink="">
      <xdr:nvSpPr>
        <xdr:cNvPr id="732" name="n_2mainValue【児童館】&#10;一人当たり面積">
          <a:extLst>
            <a:ext uri="{FF2B5EF4-FFF2-40B4-BE49-F238E27FC236}">
              <a16:creationId xmlns:a16="http://schemas.microsoft.com/office/drawing/2014/main" id="{00000000-0008-0000-0E00-0000DC020000}"/>
            </a:ext>
          </a:extLst>
        </xdr:cNvPr>
        <xdr:cNvSpPr txBox="1"/>
      </xdr:nvSpPr>
      <xdr:spPr>
        <a:xfrm>
          <a:off x="1777626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22877</xdr:rowOff>
    </xdr:from>
    <xdr:ext cx="469744" cy="259045"/>
    <xdr:sp macro="" textlink="">
      <xdr:nvSpPr>
        <xdr:cNvPr id="733" name="n_3mainValue【児童館】&#10;一人当たり面積">
          <a:extLst>
            <a:ext uri="{FF2B5EF4-FFF2-40B4-BE49-F238E27FC236}">
              <a16:creationId xmlns:a16="http://schemas.microsoft.com/office/drawing/2014/main" id="{00000000-0008-0000-0E00-0000DD020000}"/>
            </a:ext>
          </a:extLst>
        </xdr:cNvPr>
        <xdr:cNvSpPr txBox="1"/>
      </xdr:nvSpPr>
      <xdr:spPr>
        <a:xfrm>
          <a:off x="1700156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22877</xdr:rowOff>
    </xdr:from>
    <xdr:ext cx="469744" cy="259045"/>
    <xdr:sp macro="" textlink="">
      <xdr:nvSpPr>
        <xdr:cNvPr id="734" name="n_4mainValue【児童館】&#10;一人当たり面積">
          <a:extLst>
            <a:ext uri="{FF2B5EF4-FFF2-40B4-BE49-F238E27FC236}">
              <a16:creationId xmlns:a16="http://schemas.microsoft.com/office/drawing/2014/main" id="{00000000-0008-0000-0E00-0000DE020000}"/>
            </a:ext>
          </a:extLst>
        </xdr:cNvPr>
        <xdr:cNvSpPr txBox="1"/>
      </xdr:nvSpPr>
      <xdr:spPr>
        <a:xfrm>
          <a:off x="1622686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0000000-0008-0000-0E00-0000F6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00000000-0008-0000-0E00-0000F8020000}"/>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00000000-0008-0000-0E00-0000FA020000}"/>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00000000-0008-0000-0E00-0000FC020000}"/>
            </a:ext>
          </a:extLst>
        </xdr:cNvPr>
        <xdr:cNvSpPr txBox="1"/>
      </xdr:nvSpPr>
      <xdr:spPr>
        <a:xfrm>
          <a:off x="14414500" y="174993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4325600" y="172218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145432</xdr:rowOff>
    </xdr:from>
    <xdr:ext cx="405111" cy="259045"/>
    <xdr:sp macro="" textlink="">
      <xdr:nvSpPr>
        <xdr:cNvPr id="776" name="【公民館】&#10;有形固定資産減価償却率該当値テキスト">
          <a:extLst>
            <a:ext uri="{FF2B5EF4-FFF2-40B4-BE49-F238E27FC236}">
              <a16:creationId xmlns:a16="http://schemas.microsoft.com/office/drawing/2014/main" id="{00000000-0008-0000-0E00-000008030000}"/>
            </a:ext>
          </a:extLst>
        </xdr:cNvPr>
        <xdr:cNvSpPr txBox="1"/>
      </xdr:nvSpPr>
      <xdr:spPr>
        <a:xfrm>
          <a:off x="14414500"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76836</xdr:rowOff>
    </xdr:from>
    <xdr:to>
      <xdr:col>81</xdr:col>
      <xdr:colOff>101600</xdr:colOff>
      <xdr:row>103</xdr:row>
      <xdr:rowOff>6986</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3578840" y="17176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127636</xdr:rowOff>
    </xdr:from>
    <xdr:to>
      <xdr:col>85</xdr:col>
      <xdr:colOff>127000</xdr:colOff>
      <xdr:row>103</xdr:row>
      <xdr:rowOff>1905</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3629640" y="17226916"/>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280414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127636</xdr:rowOff>
    </xdr:from>
    <xdr:to>
      <xdr:col>81</xdr:col>
      <xdr:colOff>50800</xdr:colOff>
      <xdr:row>103</xdr:row>
      <xdr:rowOff>99061</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flipV="1">
          <a:off x="12854940" y="17226916"/>
          <a:ext cx="7747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19686</xdr:rowOff>
    </xdr:from>
    <xdr:to>
      <xdr:col>72</xdr:col>
      <xdr:colOff>38100</xdr:colOff>
      <xdr:row>103</xdr:row>
      <xdr:rowOff>121286</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2029440" y="17286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70486</xdr:rowOff>
    </xdr:from>
    <xdr:to>
      <xdr:col>76</xdr:col>
      <xdr:colOff>114300</xdr:colOff>
      <xdr:row>103</xdr:row>
      <xdr:rowOff>99061</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2072620" y="17337406"/>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162561</xdr:rowOff>
    </xdr:from>
    <xdr:to>
      <xdr:col>67</xdr:col>
      <xdr:colOff>101600</xdr:colOff>
      <xdr:row>103</xdr:row>
      <xdr:rowOff>92711</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123188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41911</xdr:rowOff>
    </xdr:from>
    <xdr:to>
      <xdr:col>71</xdr:col>
      <xdr:colOff>177800</xdr:colOff>
      <xdr:row>103</xdr:row>
      <xdr:rowOff>70486</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1282680" y="17308831"/>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00000000-0008-0000-0E00-000011030000}"/>
            </a:ext>
          </a:extLst>
        </xdr:cNvPr>
        <xdr:cNvSpPr txBox="1"/>
      </xdr:nvSpPr>
      <xdr:spPr>
        <a:xfrm>
          <a:off x="13437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00000000-0008-0000-0E00-000012030000}"/>
            </a:ext>
          </a:extLst>
        </xdr:cNvPr>
        <xdr:cNvSpPr txBox="1"/>
      </xdr:nvSpPr>
      <xdr:spPr>
        <a:xfrm>
          <a:off x="12675244" y="17567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00000000-0008-0000-0E00-000013030000}"/>
            </a:ext>
          </a:extLst>
        </xdr:cNvPr>
        <xdr:cNvSpPr txBox="1"/>
      </xdr:nvSpPr>
      <xdr:spPr>
        <a:xfrm>
          <a:off x="1190054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00000000-0008-0000-0E00-000014030000}"/>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23513</xdr:rowOff>
    </xdr:from>
    <xdr:ext cx="405111" cy="259045"/>
    <xdr:sp macro="" textlink="">
      <xdr:nvSpPr>
        <xdr:cNvPr id="789" name="n_1mainValue【公民館】&#10;有形固定資産減価償却率">
          <a:extLst>
            <a:ext uri="{FF2B5EF4-FFF2-40B4-BE49-F238E27FC236}">
              <a16:creationId xmlns:a16="http://schemas.microsoft.com/office/drawing/2014/main" id="{00000000-0008-0000-0E00-000015030000}"/>
            </a:ext>
          </a:extLst>
        </xdr:cNvPr>
        <xdr:cNvSpPr txBox="1"/>
      </xdr:nvSpPr>
      <xdr:spPr>
        <a:xfrm>
          <a:off x="13437244" y="1695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790" name="n_2mainValue【公民館】&#10;有形固定資産減価償却率">
          <a:extLst>
            <a:ext uri="{FF2B5EF4-FFF2-40B4-BE49-F238E27FC236}">
              <a16:creationId xmlns:a16="http://schemas.microsoft.com/office/drawing/2014/main" id="{00000000-0008-0000-0E00-000016030000}"/>
            </a:ext>
          </a:extLst>
        </xdr:cNvPr>
        <xdr:cNvSpPr txBox="1"/>
      </xdr:nvSpPr>
      <xdr:spPr>
        <a:xfrm>
          <a:off x="1267524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137813</xdr:rowOff>
    </xdr:from>
    <xdr:ext cx="405111" cy="259045"/>
    <xdr:sp macro="" textlink="">
      <xdr:nvSpPr>
        <xdr:cNvPr id="791" name="n_3mainValue【公民館】&#10;有形固定資産減価償却率">
          <a:extLst>
            <a:ext uri="{FF2B5EF4-FFF2-40B4-BE49-F238E27FC236}">
              <a16:creationId xmlns:a16="http://schemas.microsoft.com/office/drawing/2014/main" id="{00000000-0008-0000-0E00-000017030000}"/>
            </a:ext>
          </a:extLst>
        </xdr:cNvPr>
        <xdr:cNvSpPr txBox="1"/>
      </xdr:nvSpPr>
      <xdr:spPr>
        <a:xfrm>
          <a:off x="11900544" y="170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109238</xdr:rowOff>
    </xdr:from>
    <xdr:ext cx="405111" cy="259045"/>
    <xdr:sp macro="" textlink="">
      <xdr:nvSpPr>
        <xdr:cNvPr id="792" name="n_4mainValue【公民館】&#10;有形固定資産減価償却率">
          <a:extLst>
            <a:ext uri="{FF2B5EF4-FFF2-40B4-BE49-F238E27FC236}">
              <a16:creationId xmlns:a16="http://schemas.microsoft.com/office/drawing/2014/main" id="{00000000-0008-0000-0E00-000018030000}"/>
            </a:ext>
          </a:extLst>
        </xdr:cNvPr>
        <xdr:cNvSpPr txBox="1"/>
      </xdr:nvSpPr>
      <xdr:spPr>
        <a:xfrm>
          <a:off x="1110298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E00-00002D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E00-00002F030000}"/>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E00-000031030000}"/>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E00-000033030000}"/>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155702</xdr:rowOff>
    </xdr:from>
    <xdr:to>
      <xdr:col>116</xdr:col>
      <xdr:colOff>114300</xdr:colOff>
      <xdr:row>106</xdr:row>
      <xdr:rowOff>85852</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19458940" y="1775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7129</xdr:rowOff>
    </xdr:from>
    <xdr:ext cx="469744" cy="259045"/>
    <xdr:sp macro="" textlink="">
      <xdr:nvSpPr>
        <xdr:cNvPr id="831" name="【公民館】&#10;一人当たり面積該当値テキスト">
          <a:extLst>
            <a:ext uri="{FF2B5EF4-FFF2-40B4-BE49-F238E27FC236}">
              <a16:creationId xmlns:a16="http://schemas.microsoft.com/office/drawing/2014/main" id="{00000000-0008-0000-0E00-00003F030000}"/>
            </a:ext>
          </a:extLst>
        </xdr:cNvPr>
        <xdr:cNvSpPr txBox="1"/>
      </xdr:nvSpPr>
      <xdr:spPr>
        <a:xfrm>
          <a:off x="19547840" y="1760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157987</xdr:rowOff>
    </xdr:from>
    <xdr:to>
      <xdr:col>112</xdr:col>
      <xdr:colOff>38100</xdr:colOff>
      <xdr:row>106</xdr:row>
      <xdr:rowOff>88137</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8735040" y="177601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35052</xdr:rowOff>
    </xdr:from>
    <xdr:to>
      <xdr:col>116</xdr:col>
      <xdr:colOff>63500</xdr:colOff>
      <xdr:row>106</xdr:row>
      <xdr:rowOff>37337</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flipV="1">
          <a:off x="18778220" y="17804892"/>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79374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37337</xdr:rowOff>
    </xdr:from>
    <xdr:to>
      <xdr:col>111</xdr:col>
      <xdr:colOff>177800</xdr:colOff>
      <xdr:row>106</xdr:row>
      <xdr:rowOff>53339</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flipV="1">
          <a:off x="17988280" y="17807177"/>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7162780" y="177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57913</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17213580" y="17823179"/>
          <a:ext cx="7747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167132</xdr:rowOff>
    </xdr:from>
    <xdr:to>
      <xdr:col>98</xdr:col>
      <xdr:colOff>38100</xdr:colOff>
      <xdr:row>106</xdr:row>
      <xdr:rowOff>97282</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6388080" y="17769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46482</xdr:rowOff>
    </xdr:from>
    <xdr:to>
      <xdr:col>102</xdr:col>
      <xdr:colOff>114300</xdr:colOff>
      <xdr:row>106</xdr:row>
      <xdr:rowOff>57913</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6431260" y="17816322"/>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00000000-0008-0000-0E00-000048030000}"/>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00000000-0008-0000-0E00-000049030000}"/>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00000000-0008-0000-0E00-00004A030000}"/>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00000000-0008-0000-0E00-00004B030000}"/>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104664</xdr:rowOff>
    </xdr:from>
    <xdr:ext cx="469744" cy="259045"/>
    <xdr:sp macro="" textlink="">
      <xdr:nvSpPr>
        <xdr:cNvPr id="844" name="n_1mainValue【公民館】&#10;一人当たり面積">
          <a:extLst>
            <a:ext uri="{FF2B5EF4-FFF2-40B4-BE49-F238E27FC236}">
              <a16:creationId xmlns:a16="http://schemas.microsoft.com/office/drawing/2014/main" id="{00000000-0008-0000-0E00-00004C030000}"/>
            </a:ext>
          </a:extLst>
        </xdr:cNvPr>
        <xdr:cNvSpPr txBox="1"/>
      </xdr:nvSpPr>
      <xdr:spPr>
        <a:xfrm>
          <a:off x="18561127" y="175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845" name="n_2mainValue【公民館】&#10;一人当たり面積">
          <a:extLst>
            <a:ext uri="{FF2B5EF4-FFF2-40B4-BE49-F238E27FC236}">
              <a16:creationId xmlns:a16="http://schemas.microsoft.com/office/drawing/2014/main" id="{00000000-0008-0000-0E00-00004D030000}"/>
            </a:ext>
          </a:extLst>
        </xdr:cNvPr>
        <xdr:cNvSpPr txBox="1"/>
      </xdr:nvSpPr>
      <xdr:spPr>
        <a:xfrm>
          <a:off x="177762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125240</xdr:rowOff>
    </xdr:from>
    <xdr:ext cx="469744" cy="259045"/>
    <xdr:sp macro="" textlink="">
      <xdr:nvSpPr>
        <xdr:cNvPr id="846" name="n_3mainValue【公民館】&#10;一人当たり面積">
          <a:extLst>
            <a:ext uri="{FF2B5EF4-FFF2-40B4-BE49-F238E27FC236}">
              <a16:creationId xmlns:a16="http://schemas.microsoft.com/office/drawing/2014/main" id="{00000000-0008-0000-0E00-00004E030000}"/>
            </a:ext>
          </a:extLst>
        </xdr:cNvPr>
        <xdr:cNvSpPr txBox="1"/>
      </xdr:nvSpPr>
      <xdr:spPr>
        <a:xfrm>
          <a:off x="17001567" y="175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113809</xdr:rowOff>
    </xdr:from>
    <xdr:ext cx="469744" cy="259045"/>
    <xdr:sp macro="" textlink="">
      <xdr:nvSpPr>
        <xdr:cNvPr id="847" name="n_4mainValue【公民館】&#10;一人当たり面積">
          <a:extLst>
            <a:ext uri="{FF2B5EF4-FFF2-40B4-BE49-F238E27FC236}">
              <a16:creationId xmlns:a16="http://schemas.microsoft.com/office/drawing/2014/main" id="{00000000-0008-0000-0E00-00004F030000}"/>
            </a:ext>
          </a:extLst>
        </xdr:cNvPr>
        <xdr:cNvSpPr txBox="1"/>
      </xdr:nvSpPr>
      <xdr:spPr>
        <a:xfrm>
          <a:off x="16226867" y="175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類似団体と比較して有形固定資産償却率が高くなっているのは施設は、道路、橋りょう・トンネル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であり、反対に認定こども園・幼稚園・保育所、学校施設、公営住宅</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公民館は数値が低くなっている。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道路、橋りょう・トンネルについては、社会資本総合整備計画に基づき、国庫補助を受けながら計画的に実施しているところである。また、橋りょうについても個別施設計画を策定し、同計画に基づいて老朽化対策に取り組んで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認定こども園・幼稚園・保育所については、改修を必要最小限に留めており、年々数値は上昇している。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学校施設は、平成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年度に策定した下松市学校施設耐震化基本計画に基づき更新や大規模改修等を行って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児童館は、市内に</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施設存在しており、老朽化が進んでいるのが現状である。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年度に旗岡市営住宅</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棟、令和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棟の建設を実施し、数値が大きく改善した。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今後も継続して同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C</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棟の建設を行う予定である。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公民館は、下松市公民館施設整備計画に基づき順次更新を進めており、令和元年度に笠戸公民館、令和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年度に花岡公民館講堂の建替が完了した。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また、適宜、空調設備等の改修等を行っている。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56,866
56,102
89.34
24,679,094
23,754,665
710,652
12,852,365
22,206,933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24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138067</xdr:rowOff>
    </xdr:from>
    <xdr:to>
      <xdr:col>24</xdr:col>
      <xdr:colOff>114300</xdr:colOff>
      <xdr:row>36</xdr:row>
      <xdr:rowOff>68217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005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160944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586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93980</xdr:rowOff>
    </xdr:from>
    <xdr:to>
      <xdr:col>20</xdr:col>
      <xdr:colOff>38100</xdr:colOff>
      <xdr:row>36</xdr:row>
      <xdr:rowOff>24130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5961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144780</xdr:rowOff>
    </xdr:from>
    <xdr:to>
      <xdr:col>24</xdr:col>
      <xdr:colOff>63500</xdr:colOff>
      <xdr:row>36</xdr:row>
      <xdr:rowOff>17417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012180"/>
          <a:ext cx="7315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49893</xdr:rowOff>
    </xdr:from>
    <xdr:to>
      <xdr:col>15</xdr:col>
      <xdr:colOff>101600</xdr:colOff>
      <xdr:row>35</xdr:row>
      <xdr:rowOff>151493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59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100693</xdr:rowOff>
    </xdr:from>
    <xdr:to>
      <xdr:col>19</xdr:col>
      <xdr:colOff>177800</xdr:colOff>
      <xdr:row>35</xdr:row>
      <xdr:rowOff>144780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5968093"/>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5806</xdr:rowOff>
    </xdr:from>
    <xdr:to>
      <xdr:col>10</xdr:col>
      <xdr:colOff>165100</xdr:colOff>
      <xdr:row>35</xdr:row>
      <xdr:rowOff>107406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58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56606</xdr:rowOff>
    </xdr:from>
    <xdr:to>
      <xdr:col>15</xdr:col>
      <xdr:colOff>50800</xdr:colOff>
      <xdr:row>35</xdr:row>
      <xdr:rowOff>100693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5924006"/>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133169</xdr:rowOff>
    </xdr:from>
    <xdr:to>
      <xdr:col>6</xdr:col>
      <xdr:colOff>38100</xdr:colOff>
      <xdr:row>35</xdr:row>
      <xdr:rowOff>63319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58329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12519</xdr:rowOff>
    </xdr:from>
    <xdr:to>
      <xdr:col>10</xdr:col>
      <xdr:colOff>114300</xdr:colOff>
      <xdr:row>35</xdr:row>
      <xdr:rowOff>56606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5879919"/>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33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40657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168020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123933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56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79846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167132</xdr:rowOff>
    </xdr:from>
    <xdr:to>
      <xdr:col>55</xdr:col>
      <xdr:colOff>50800</xdr:colOff>
      <xdr:row>39</xdr:row>
      <xdr:rowOff>97282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537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145559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5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167132</xdr:rowOff>
    </xdr:from>
    <xdr:to>
      <xdr:col>50</xdr:col>
      <xdr:colOff>165100</xdr:colOff>
      <xdr:row>39</xdr:row>
      <xdr:rowOff>97282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537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46482</xdr:rowOff>
    </xdr:from>
    <xdr:to>
      <xdr:col>55</xdr:col>
      <xdr:colOff>0</xdr:colOff>
      <xdr:row>39</xdr:row>
      <xdr:rowOff>46482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496300" y="658444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537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46482</xdr:rowOff>
    </xdr:from>
    <xdr:to>
      <xdr:col>50</xdr:col>
      <xdr:colOff>114300</xdr:colOff>
      <xdr:row>39</xdr:row>
      <xdr:rowOff>46482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713980" y="65844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167132</xdr:rowOff>
    </xdr:from>
    <xdr:to>
      <xdr:col>41</xdr:col>
      <xdr:colOff>101600</xdr:colOff>
      <xdr:row>39</xdr:row>
      <xdr:rowOff>97282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537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46482</xdr:rowOff>
    </xdr:from>
    <xdr:to>
      <xdr:col>45</xdr:col>
      <xdr:colOff>177800</xdr:colOff>
      <xdr:row>39</xdr:row>
      <xdr:rowOff>46482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24040" y="658444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167132</xdr:rowOff>
    </xdr:from>
    <xdr:to>
      <xdr:col>36</xdr:col>
      <xdr:colOff>165100</xdr:colOff>
      <xdr:row>39</xdr:row>
      <xdr:rowOff>97282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537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46482</xdr:rowOff>
    </xdr:from>
    <xdr:to>
      <xdr:col>41</xdr:col>
      <xdr:colOff>50800</xdr:colOff>
      <xdr:row>39</xdr:row>
      <xdr:rowOff>46482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149340" y="65844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88409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88409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88409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88409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10106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999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130192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10009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158115</xdr:rowOff>
    </xdr:from>
    <xdr:to>
      <xdr:col>24</xdr:col>
      <xdr:colOff>63500</xdr:colOff>
      <xdr:row>59</xdr:row>
      <xdr:rowOff>169545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355340" y="1004887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73025</xdr:rowOff>
    </xdr:from>
    <xdr:to>
      <xdr:col>15</xdr:col>
      <xdr:colOff>101600</xdr:colOff>
      <xdr:row>60</xdr:row>
      <xdr:rowOff>3175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996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123825</xdr:rowOff>
    </xdr:from>
    <xdr:to>
      <xdr:col>19</xdr:col>
      <xdr:colOff>177800</xdr:colOff>
      <xdr:row>59</xdr:row>
      <xdr:rowOff>169545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565400" y="1001458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988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123825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9928860"/>
          <a:ext cx="7747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23495</xdr:rowOff>
    </xdr:from>
    <xdr:to>
      <xdr:col>6</xdr:col>
      <xdr:colOff>38100</xdr:colOff>
      <xdr:row>59</xdr:row>
      <xdr:rowOff>125095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9914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74295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008380" y="992886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65422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19702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105427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141622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107315</xdr:rowOff>
    </xdr:from>
    <xdr:to>
      <xdr:col>55</xdr:col>
      <xdr:colOff>50800</xdr:colOff>
      <xdr:row>62</xdr:row>
      <xdr:rowOff>37465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192260" y="10333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130192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9258300"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109220</xdr:rowOff>
    </xdr:from>
    <xdr:to>
      <xdr:col>50</xdr:col>
      <xdr:colOff>165100</xdr:colOff>
      <xdr:row>62</xdr:row>
      <xdr:rowOff>39370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44550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158115</xdr:rowOff>
    </xdr:from>
    <xdr:to>
      <xdr:col>55</xdr:col>
      <xdr:colOff>0</xdr:colOff>
      <xdr:row>61</xdr:row>
      <xdr:rowOff>160020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496300" y="1038415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92075</xdr:rowOff>
    </xdr:from>
    <xdr:to>
      <xdr:col>46</xdr:col>
      <xdr:colOff>38100</xdr:colOff>
      <xdr:row>62</xdr:row>
      <xdr:rowOff>22225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670800" y="10318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142875</xdr:rowOff>
    </xdr:from>
    <xdr:to>
      <xdr:col>50</xdr:col>
      <xdr:colOff>114300</xdr:colOff>
      <xdr:row>61</xdr:row>
      <xdr:rowOff>160020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713980" y="1036891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133985</xdr:rowOff>
    </xdr:from>
    <xdr:to>
      <xdr:col>41</xdr:col>
      <xdr:colOff>101600</xdr:colOff>
      <xdr:row>62</xdr:row>
      <xdr:rowOff>64135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87324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142875</xdr:rowOff>
    </xdr:from>
    <xdr:to>
      <xdr:col>45</xdr:col>
      <xdr:colOff>177800</xdr:colOff>
      <xdr:row>62</xdr:row>
      <xdr:rowOff>13335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24040" y="1036891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133985</xdr:rowOff>
    </xdr:from>
    <xdr:to>
      <xdr:col>36</xdr:col>
      <xdr:colOff>165100</xdr:colOff>
      <xdr:row>62</xdr:row>
      <xdr:rowOff>64135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09854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xdr:rowOff>
    </xdr:from>
    <xdr:to>
      <xdr:col>41</xdr:col>
      <xdr:colOff>50800</xdr:colOff>
      <xdr:row>62</xdr:row>
      <xdr:rowOff>13335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149340" y="104070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67120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593732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55897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827158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38752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7509587" y="100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80662</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6712027" y="1013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80662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5937327" y="1013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F00-00002D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00000000-0008-0000-0F00-00002F010000}"/>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0000000-0008-0000-0F00-000031010000}"/>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F00-000033010000}"/>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403606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30497</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0000000-0008-0000-0F00-00003F010000}"/>
            </a:ext>
          </a:extLst>
        </xdr:cNvPr>
        <xdr:cNvSpPr txBox="1"/>
      </xdr:nvSpPr>
      <xdr:spPr>
        <a:xfrm>
          <a:off x="4124960"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10161</xdr:rowOff>
    </xdr:from>
    <xdr:to>
      <xdr:col>20</xdr:col>
      <xdr:colOff>38100</xdr:colOff>
      <xdr:row>104</xdr:row>
      <xdr:rowOff>111761</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3312160" y="17444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60961</xdr:rowOff>
    </xdr:from>
    <xdr:to>
      <xdr:col>24</xdr:col>
      <xdr:colOff>63500</xdr:colOff>
      <xdr:row>104</xdr:row>
      <xdr:rowOff>102870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3355340" y="17495521"/>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251460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60961</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2565400" y="17453610"/>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173990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19050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790700" y="17415509"/>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55880</xdr:rowOff>
    </xdr:from>
    <xdr:to>
      <xdr:col>6</xdr:col>
      <xdr:colOff>38100</xdr:colOff>
      <xdr:row>103</xdr:row>
      <xdr:rowOff>157480</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965200" y="17322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106680</xdr:rowOff>
    </xdr:from>
    <xdr:to>
      <xdr:col>10</xdr:col>
      <xdr:colOff>114300</xdr:colOff>
      <xdr:row>103</xdr:row>
      <xdr:rowOff>148589</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008380" y="1737360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F00-000048010000}"/>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F00-000049010000}"/>
            </a:ext>
          </a:extLst>
        </xdr:cNvPr>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F00-00004A010000}"/>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F00-00004B010000}"/>
            </a:ext>
          </a:extLst>
        </xdr:cNvPr>
        <xdr:cNvSpPr txBox="1"/>
      </xdr:nvSpPr>
      <xdr:spPr>
        <a:xfrm>
          <a:off x="83630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102888</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F00-00004C010000}"/>
            </a:ext>
          </a:extLst>
        </xdr:cNvPr>
        <xdr:cNvSpPr txBox="1"/>
      </xdr:nvSpPr>
      <xdr:spPr>
        <a:xfrm>
          <a:off x="3170564"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60977</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F00-00004D010000}"/>
            </a:ext>
          </a:extLst>
        </xdr:cNvPr>
        <xdr:cNvSpPr txBox="1"/>
      </xdr:nvSpPr>
      <xdr:spPr>
        <a:xfrm>
          <a:off x="238570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F00-00004E010000}"/>
            </a:ext>
          </a:extLst>
        </xdr:cNvPr>
        <xdr:cNvSpPr txBox="1"/>
      </xdr:nvSpPr>
      <xdr:spPr>
        <a:xfrm>
          <a:off x="1611004" y="174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148607</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F00-00004F010000}"/>
            </a:ext>
          </a:extLst>
        </xdr:cNvPr>
        <xdr:cNvSpPr txBox="1"/>
      </xdr:nvSpPr>
      <xdr:spPr>
        <a:xfrm>
          <a:off x="836304" y="174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0000000-0008-0000-0F00-000066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a:extLst>
            <a:ext uri="{FF2B5EF4-FFF2-40B4-BE49-F238E27FC236}">
              <a16:creationId xmlns:a16="http://schemas.microsoft.com/office/drawing/2014/main" id="{00000000-0008-0000-0F00-000068010000}"/>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2" name="【市民会館】&#10;一人当たり面積最大値テキスト">
          <a:extLst>
            <a:ext uri="{FF2B5EF4-FFF2-40B4-BE49-F238E27FC236}">
              <a16:creationId xmlns:a16="http://schemas.microsoft.com/office/drawing/2014/main" id="{00000000-0008-0000-0F00-00006A010000}"/>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364" name="【市民会館】&#10;一人当たり面積平均値テキスト">
          <a:extLst>
            <a:ext uri="{FF2B5EF4-FFF2-40B4-BE49-F238E27FC236}">
              <a16:creationId xmlns:a16="http://schemas.microsoft.com/office/drawing/2014/main" id="{00000000-0008-0000-0F00-00006C010000}"/>
            </a:ext>
          </a:extLst>
        </xdr:cNvPr>
        <xdr:cNvSpPr txBox="1"/>
      </xdr:nvSpPr>
      <xdr:spPr>
        <a:xfrm>
          <a:off x="9258300" y="1751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9192260" y="17707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83838</xdr:rowOff>
    </xdr:from>
    <xdr:ext cx="469744" cy="259045"/>
    <xdr:sp macro="" textlink="">
      <xdr:nvSpPr>
        <xdr:cNvPr id="376" name="【市民会館】&#10;一人当たり面積該当値テキスト">
          <a:extLst>
            <a:ext uri="{FF2B5EF4-FFF2-40B4-BE49-F238E27FC236}">
              <a16:creationId xmlns:a16="http://schemas.microsoft.com/office/drawing/2014/main" id="{00000000-0008-0000-0F00-000078010000}"/>
            </a:ext>
          </a:extLst>
        </xdr:cNvPr>
        <xdr:cNvSpPr txBox="1"/>
      </xdr:nvSpPr>
      <xdr:spPr>
        <a:xfrm>
          <a:off x="9258300"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844550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156211</xdr:rowOff>
    </xdr:from>
    <xdr:to>
      <xdr:col>55</xdr:col>
      <xdr:colOff>0</xdr:colOff>
      <xdr:row>105</xdr:row>
      <xdr:rowOff>156211</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8496300" y="1775841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109220</xdr:rowOff>
    </xdr:from>
    <xdr:to>
      <xdr:col>46</xdr:col>
      <xdr:colOff>38100</xdr:colOff>
      <xdr:row>106</xdr:row>
      <xdr:rowOff>39370</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7670800" y="17711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160020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7713980" y="1775841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109220</xdr:rowOff>
    </xdr:from>
    <xdr:to>
      <xdr:col>41</xdr:col>
      <xdr:colOff>101600</xdr:colOff>
      <xdr:row>106</xdr:row>
      <xdr:rowOff>39370</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6873240" y="1771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160020</xdr:rowOff>
    </xdr:from>
    <xdr:to>
      <xdr:col>45</xdr:col>
      <xdr:colOff>177800</xdr:colOff>
      <xdr:row>105</xdr:row>
      <xdr:rowOff>160020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6924040" y="17762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109220</xdr:rowOff>
    </xdr:from>
    <xdr:to>
      <xdr:col>36</xdr:col>
      <xdr:colOff>165100</xdr:colOff>
      <xdr:row>106</xdr:row>
      <xdr:rowOff>39370</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6098540" y="1771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160020</xdr:rowOff>
    </xdr:from>
    <xdr:to>
      <xdr:col>41</xdr:col>
      <xdr:colOff>50800</xdr:colOff>
      <xdr:row>105</xdr:row>
      <xdr:rowOff>160020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149340" y="17762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385" name="n_1aveValue【市民会館】&#10;一人当たり面積">
          <a:extLst>
            <a:ext uri="{FF2B5EF4-FFF2-40B4-BE49-F238E27FC236}">
              <a16:creationId xmlns:a16="http://schemas.microsoft.com/office/drawing/2014/main" id="{00000000-0008-0000-0F00-000081010000}"/>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386" name="n_2aveValue【市民会館】&#10;一人当たり面積">
          <a:extLst>
            <a:ext uri="{FF2B5EF4-FFF2-40B4-BE49-F238E27FC236}">
              <a16:creationId xmlns:a16="http://schemas.microsoft.com/office/drawing/2014/main" id="{00000000-0008-0000-0F00-000082010000}"/>
            </a:ext>
          </a:extLst>
        </xdr:cNvPr>
        <xdr:cNvSpPr txBox="1"/>
      </xdr:nvSpPr>
      <xdr:spPr>
        <a:xfrm>
          <a:off x="7509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387" name="n_3aveValue【市民会館】&#10;一人当たり面積">
          <a:extLst>
            <a:ext uri="{FF2B5EF4-FFF2-40B4-BE49-F238E27FC236}">
              <a16:creationId xmlns:a16="http://schemas.microsoft.com/office/drawing/2014/main" id="{00000000-0008-0000-0F00-000083010000}"/>
            </a:ext>
          </a:extLst>
        </xdr:cNvPr>
        <xdr:cNvSpPr txBox="1"/>
      </xdr:nvSpPr>
      <xdr:spPr>
        <a:xfrm>
          <a:off x="671202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8" name="n_4aveValue【市民会館】&#10;一人当たり面積">
          <a:extLst>
            <a:ext uri="{FF2B5EF4-FFF2-40B4-BE49-F238E27FC236}">
              <a16:creationId xmlns:a16="http://schemas.microsoft.com/office/drawing/2014/main" id="{00000000-0008-0000-0F00-000084010000}"/>
            </a:ext>
          </a:extLst>
        </xdr:cNvPr>
        <xdr:cNvSpPr txBox="1"/>
      </xdr:nvSpPr>
      <xdr:spPr>
        <a:xfrm>
          <a:off x="59373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26688</xdr:rowOff>
    </xdr:from>
    <xdr:ext cx="469744" cy="259045"/>
    <xdr:sp macro="" textlink="">
      <xdr:nvSpPr>
        <xdr:cNvPr id="389" name="n_1mainValue【市民会館】&#10;一人当たり面積">
          <a:extLst>
            <a:ext uri="{FF2B5EF4-FFF2-40B4-BE49-F238E27FC236}">
              <a16:creationId xmlns:a16="http://schemas.microsoft.com/office/drawing/2014/main" id="{00000000-0008-0000-0F00-000085010000}"/>
            </a:ext>
          </a:extLst>
        </xdr:cNvPr>
        <xdr:cNvSpPr txBox="1"/>
      </xdr:nvSpPr>
      <xdr:spPr>
        <a:xfrm>
          <a:off x="827158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30497</xdr:rowOff>
    </xdr:from>
    <xdr:ext cx="469744" cy="259045"/>
    <xdr:sp macro="" textlink="">
      <xdr:nvSpPr>
        <xdr:cNvPr id="390" name="n_2mainValue【市民会館】&#10;一人当たり面積">
          <a:extLst>
            <a:ext uri="{FF2B5EF4-FFF2-40B4-BE49-F238E27FC236}">
              <a16:creationId xmlns:a16="http://schemas.microsoft.com/office/drawing/2014/main" id="{00000000-0008-0000-0F00-000086010000}"/>
            </a:ext>
          </a:extLst>
        </xdr:cNvPr>
        <xdr:cNvSpPr txBox="1"/>
      </xdr:nvSpPr>
      <xdr:spPr>
        <a:xfrm>
          <a:off x="750958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30497</xdr:rowOff>
    </xdr:from>
    <xdr:ext cx="469744" cy="259045"/>
    <xdr:sp macro="" textlink="">
      <xdr:nvSpPr>
        <xdr:cNvPr id="391" name="n_3mainValue【市民会館】&#10;一人当たり面積">
          <a:extLst>
            <a:ext uri="{FF2B5EF4-FFF2-40B4-BE49-F238E27FC236}">
              <a16:creationId xmlns:a16="http://schemas.microsoft.com/office/drawing/2014/main" id="{00000000-0008-0000-0F00-000087010000}"/>
            </a:ext>
          </a:extLst>
        </xdr:cNvPr>
        <xdr:cNvSpPr txBox="1"/>
      </xdr:nvSpPr>
      <xdr:spPr>
        <a:xfrm>
          <a:off x="671202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30497</xdr:rowOff>
    </xdr:from>
    <xdr:ext cx="469744" cy="259045"/>
    <xdr:sp macro="" textlink="">
      <xdr:nvSpPr>
        <xdr:cNvPr id="392" name="n_4mainValue【市民会館】&#10;一人当たり面積">
          <a:extLst>
            <a:ext uri="{FF2B5EF4-FFF2-40B4-BE49-F238E27FC236}">
              <a16:creationId xmlns:a16="http://schemas.microsoft.com/office/drawing/2014/main" id="{00000000-0008-0000-0F00-000088010000}"/>
            </a:ext>
          </a:extLst>
        </xdr:cNvPr>
        <xdr:cNvSpPr txBox="1"/>
      </xdr:nvSpPr>
      <xdr:spPr>
        <a:xfrm>
          <a:off x="593732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F00-0000A1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00000000-0008-0000-0F00-0000A3010000}"/>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0000000-0008-0000-0F00-0000A5010000}"/>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F00-0000A7010000}"/>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77651</xdr:rowOff>
    </xdr:from>
    <xdr:to>
      <xdr:col>85</xdr:col>
      <xdr:colOff>177800</xdr:colOff>
      <xdr:row>41</xdr:row>
      <xdr:rowOff>7801</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4325600" y="678325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56078</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F00-0000B3010000}"/>
            </a:ext>
          </a:extLst>
        </xdr:cNvPr>
        <xdr:cNvSpPr txBox="1"/>
      </xdr:nvSpPr>
      <xdr:spPr>
        <a:xfrm>
          <a:off x="14414500" y="676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56424</xdr:rowOff>
    </xdr:from>
    <xdr:to>
      <xdr:col>81</xdr:col>
      <xdr:colOff>101600</xdr:colOff>
      <xdr:row>40</xdr:row>
      <xdr:rowOff>158024</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3578840" y="67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107224</xdr:rowOff>
    </xdr:from>
    <xdr:to>
      <xdr:col>85</xdr:col>
      <xdr:colOff>127000</xdr:colOff>
      <xdr:row>40</xdr:row>
      <xdr:rowOff>128451</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3629640" y="6812824"/>
          <a:ext cx="74676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125004</xdr:rowOff>
    </xdr:from>
    <xdr:to>
      <xdr:col>76</xdr:col>
      <xdr:colOff>165100</xdr:colOff>
      <xdr:row>40</xdr:row>
      <xdr:rowOff>55154</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2804140" y="666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4354</xdr:rowOff>
    </xdr:from>
    <xdr:to>
      <xdr:col>81</xdr:col>
      <xdr:colOff>50800</xdr:colOff>
      <xdr:row>40</xdr:row>
      <xdr:rowOff>107224</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854940" y="6709954"/>
          <a:ext cx="7747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80917</xdr:rowOff>
    </xdr:from>
    <xdr:to>
      <xdr:col>72</xdr:col>
      <xdr:colOff>38100</xdr:colOff>
      <xdr:row>40</xdr:row>
      <xdr:rowOff>11067</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2029440" y="66188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131717</xdr:rowOff>
    </xdr:from>
    <xdr:to>
      <xdr:col>76</xdr:col>
      <xdr:colOff>114300</xdr:colOff>
      <xdr:row>40</xdr:row>
      <xdr:rowOff>4354</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2072620" y="6669677"/>
          <a:ext cx="7823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28666</xdr:rowOff>
    </xdr:from>
    <xdr:to>
      <xdr:col>67</xdr:col>
      <xdr:colOff>101600</xdr:colOff>
      <xdr:row>39</xdr:row>
      <xdr:rowOff>130266</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123188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79466</xdr:rowOff>
    </xdr:from>
    <xdr:to>
      <xdr:col>71</xdr:col>
      <xdr:colOff>177800</xdr:colOff>
      <xdr:row>39</xdr:row>
      <xdr:rowOff>131717</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1282680" y="6617426"/>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267524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19005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110298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149151</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437244" y="685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46281</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75244" y="67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2194</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190054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110298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19547840" y="666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116360</xdr:rowOff>
    </xdr:from>
    <xdr:to>
      <xdr:col>116</xdr:col>
      <xdr:colOff>114300</xdr:colOff>
      <xdr:row>40</xdr:row>
      <xdr:rowOff>46510</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9458940" y="6654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139237</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F00-0000EC010000}"/>
            </a:ext>
          </a:extLst>
        </xdr:cNvPr>
        <xdr:cNvSpPr txBox="1"/>
      </xdr:nvSpPr>
      <xdr:spPr>
        <a:xfrm>
          <a:off x="19547840" y="650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128239</xdr:rowOff>
    </xdr:from>
    <xdr:to>
      <xdr:col>112</xdr:col>
      <xdr:colOff>38100</xdr:colOff>
      <xdr:row>40</xdr:row>
      <xdr:rowOff>58389</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8735040" y="66661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167160</xdr:rowOff>
    </xdr:from>
    <xdr:to>
      <xdr:col>116</xdr:col>
      <xdr:colOff>63500</xdr:colOff>
      <xdr:row>40</xdr:row>
      <xdr:rowOff>7589</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8778220" y="6705120"/>
          <a:ext cx="73152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125302</xdr:rowOff>
    </xdr:from>
    <xdr:to>
      <xdr:col>107</xdr:col>
      <xdr:colOff>101600</xdr:colOff>
      <xdr:row>40</xdr:row>
      <xdr:rowOff>55452</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7937480" y="6663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4652</xdr:rowOff>
    </xdr:from>
    <xdr:to>
      <xdr:col>111</xdr:col>
      <xdr:colOff>177800</xdr:colOff>
      <xdr:row>40</xdr:row>
      <xdr:rowOff>7589</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7988280" y="6710252"/>
          <a:ext cx="78994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134324</xdr:rowOff>
    </xdr:from>
    <xdr:to>
      <xdr:col>102</xdr:col>
      <xdr:colOff>165100</xdr:colOff>
      <xdr:row>40</xdr:row>
      <xdr:rowOff>64474</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7162780" y="6672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4652</xdr:rowOff>
    </xdr:from>
    <xdr:to>
      <xdr:col>107</xdr:col>
      <xdr:colOff>50800</xdr:colOff>
      <xdr:row>40</xdr:row>
      <xdr:rowOff>13674</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7213580" y="6710252"/>
          <a:ext cx="774700" cy="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132373</xdr:rowOff>
    </xdr:from>
    <xdr:to>
      <xdr:col>98</xdr:col>
      <xdr:colOff>38100</xdr:colOff>
      <xdr:row>40</xdr:row>
      <xdr:rowOff>62523</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6388080" y="6670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11723</xdr:rowOff>
    </xdr:from>
    <xdr:to>
      <xdr:col>102</xdr:col>
      <xdr:colOff>114300</xdr:colOff>
      <xdr:row>40</xdr:row>
      <xdr:rowOff>13674</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6431260" y="6717323"/>
          <a:ext cx="78232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8528811" y="67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7766811" y="68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6969251" y="67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6194551" y="67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74916</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8528811" y="6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71979</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7766811" y="644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81001</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6969251" y="64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79050</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6194551" y="644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F00-000015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00000000-0008-0000-0F00-000017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00000000-0008-0000-0F00-000019020000}"/>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F00-00001B020000}"/>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135346</xdr:rowOff>
    </xdr:from>
    <xdr:to>
      <xdr:col>85</xdr:col>
      <xdr:colOff>177800</xdr:colOff>
      <xdr:row>61</xdr:row>
      <xdr:rowOff>65496</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4325600" y="101937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113773</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F00-000027020000}"/>
            </a:ext>
          </a:extLst>
        </xdr:cNvPr>
        <xdr:cNvSpPr txBox="1"/>
      </xdr:nvSpPr>
      <xdr:spPr>
        <a:xfrm>
          <a:off x="14414500"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99423</xdr:rowOff>
    </xdr:from>
    <xdr:to>
      <xdr:col>81</xdr:col>
      <xdr:colOff>101600</xdr:colOff>
      <xdr:row>61</xdr:row>
      <xdr:rowOff>29573</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357884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150223</xdr:rowOff>
    </xdr:from>
    <xdr:to>
      <xdr:col>85</xdr:col>
      <xdr:colOff>127000</xdr:colOff>
      <xdr:row>61</xdr:row>
      <xdr:rowOff>14696</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3629640" y="10208623"/>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28041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150223</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854940" y="1017270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27577</xdr:rowOff>
    </xdr:from>
    <xdr:to>
      <xdr:col>72</xdr:col>
      <xdr:colOff>38100</xdr:colOff>
      <xdr:row>60</xdr:row>
      <xdr:rowOff>129177</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029440" y="100859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78377</xdr:rowOff>
    </xdr:from>
    <xdr:to>
      <xdr:col>76</xdr:col>
      <xdr:colOff>114300</xdr:colOff>
      <xdr:row>60</xdr:row>
      <xdr:rowOff>114300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072620" y="1013677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163104</xdr:rowOff>
    </xdr:from>
    <xdr:to>
      <xdr:col>67</xdr:col>
      <xdr:colOff>101600</xdr:colOff>
      <xdr:row>60</xdr:row>
      <xdr:rowOff>93254</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1231880" y="10053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42454</xdr:rowOff>
    </xdr:from>
    <xdr:to>
      <xdr:col>71</xdr:col>
      <xdr:colOff>177800</xdr:colOff>
      <xdr:row>60</xdr:row>
      <xdr:rowOff>78377</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1282680" y="1010085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20700</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43724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6752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120304</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19005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84381</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1102984" y="101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000000-0008-0000-0F00-000050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00000000-0008-0000-0F00-000052020000}"/>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00000000-0008-0000-0F00-000054020000}"/>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00000000-0008-0000-0F00-000056020000}"/>
            </a:ext>
          </a:extLst>
        </xdr:cNvPr>
        <xdr:cNvSpPr txBox="1"/>
      </xdr:nvSpPr>
      <xdr:spPr>
        <a:xfrm>
          <a:off x="19547840" y="1020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9458940" y="105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0000000-0008-0000-0F00-000062020000}"/>
            </a:ext>
          </a:extLst>
        </xdr:cNvPr>
        <xdr:cNvSpPr txBox="1"/>
      </xdr:nvSpPr>
      <xdr:spPr>
        <a:xfrm>
          <a:off x="19547840" y="1055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11793</xdr:rowOff>
    </xdr:from>
    <xdr:to>
      <xdr:col>112</xdr:col>
      <xdr:colOff>38100</xdr:colOff>
      <xdr:row>63</xdr:row>
      <xdr:rowOff>113393</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8735040" y="105731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62593</xdr:rowOff>
    </xdr:from>
    <xdr:to>
      <xdr:col>116</xdr:col>
      <xdr:colOff>63500</xdr:colOff>
      <xdr:row>63</xdr:row>
      <xdr:rowOff>62593</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778220" y="1062391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11793</xdr:rowOff>
    </xdr:from>
    <xdr:to>
      <xdr:col>107</xdr:col>
      <xdr:colOff>101600</xdr:colOff>
      <xdr:row>63</xdr:row>
      <xdr:rowOff>113393</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7937480" y="105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62593</xdr:rowOff>
    </xdr:from>
    <xdr:to>
      <xdr:col>111</xdr:col>
      <xdr:colOff>177800</xdr:colOff>
      <xdr:row>63</xdr:row>
      <xdr:rowOff>62593</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7988280" y="1062391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11793</xdr:rowOff>
    </xdr:from>
    <xdr:to>
      <xdr:col>102</xdr:col>
      <xdr:colOff>165100</xdr:colOff>
      <xdr:row>63</xdr:row>
      <xdr:rowOff>113393</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7162780" y="105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62593</xdr:rowOff>
    </xdr:from>
    <xdr:to>
      <xdr:col>107</xdr:col>
      <xdr:colOff>50800</xdr:colOff>
      <xdr:row>63</xdr:row>
      <xdr:rowOff>62593</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7213580" y="1062391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11793</xdr:rowOff>
    </xdr:from>
    <xdr:to>
      <xdr:col>98</xdr:col>
      <xdr:colOff>38100</xdr:colOff>
      <xdr:row>63</xdr:row>
      <xdr:rowOff>113393</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6388080" y="105731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62593</xdr:rowOff>
    </xdr:from>
    <xdr:to>
      <xdr:col>102</xdr:col>
      <xdr:colOff>114300</xdr:colOff>
      <xdr:row>63</xdr:row>
      <xdr:rowOff>62593</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431260" y="1062391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19" name="n_1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20" name="n_2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77762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1" name="n_3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2" name="n_4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104520</xdr:rowOff>
    </xdr:from>
    <xdr:ext cx="469744" cy="259045"/>
    <xdr:sp macro="" textlink="">
      <xdr:nvSpPr>
        <xdr:cNvPr id="623" name="n_1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8561127" y="1066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104520</xdr:rowOff>
    </xdr:from>
    <xdr:ext cx="469744" cy="259045"/>
    <xdr:sp macro="" textlink="">
      <xdr:nvSpPr>
        <xdr:cNvPr id="624" name="n_2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7776267" y="1066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104520</xdr:rowOff>
    </xdr:from>
    <xdr:ext cx="469744" cy="259045"/>
    <xdr:sp macro="" textlink="">
      <xdr:nvSpPr>
        <xdr:cNvPr id="625" name="n_3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7001567" y="1066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104520</xdr:rowOff>
    </xdr:from>
    <xdr:ext cx="469744" cy="259045"/>
    <xdr:sp macro="" textlink="">
      <xdr:nvSpPr>
        <xdr:cNvPr id="626" name="n_4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16226867" y="1066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F00-00008A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00000000-0008-0000-0F00-00008C020000}"/>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0000000-0008-0000-0F00-00008E020000}"/>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F00-000090020000}"/>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80645</xdr:rowOff>
    </xdr:from>
    <xdr:to>
      <xdr:col>85</xdr:col>
      <xdr:colOff>177800</xdr:colOff>
      <xdr:row>79</xdr:row>
      <xdr:rowOff>10795</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4325600" y="131565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167022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0000000-0008-0000-0F00-00009C020000}"/>
            </a:ext>
          </a:extLst>
        </xdr:cNvPr>
        <xdr:cNvSpPr txBox="1"/>
      </xdr:nvSpPr>
      <xdr:spPr>
        <a:xfrm>
          <a:off x="14414500" y="1307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15875</xdr:rowOff>
    </xdr:from>
    <xdr:to>
      <xdr:col>81</xdr:col>
      <xdr:colOff>101600</xdr:colOff>
      <xdr:row>78</xdr:row>
      <xdr:rowOff>117475</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357884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66675</xdr:rowOff>
    </xdr:from>
    <xdr:to>
      <xdr:col>85</xdr:col>
      <xdr:colOff>127000</xdr:colOff>
      <xdr:row>78</xdr:row>
      <xdr:rowOff>131445</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3629640" y="13142595"/>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124461</xdr:rowOff>
    </xdr:from>
    <xdr:to>
      <xdr:col>76</xdr:col>
      <xdr:colOff>165100</xdr:colOff>
      <xdr:row>78</xdr:row>
      <xdr:rowOff>54611</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2804140" y="13032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3811</xdr:rowOff>
    </xdr:from>
    <xdr:to>
      <xdr:col>81</xdr:col>
      <xdr:colOff>50800</xdr:colOff>
      <xdr:row>78</xdr:row>
      <xdr:rowOff>66675</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2854940" y="13079731"/>
          <a:ext cx="7747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61595</xdr:rowOff>
    </xdr:from>
    <xdr:to>
      <xdr:col>72</xdr:col>
      <xdr:colOff>38100</xdr:colOff>
      <xdr:row>77</xdr:row>
      <xdr:rowOff>163195</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2029440" y="12969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112395</xdr:rowOff>
    </xdr:from>
    <xdr:to>
      <xdr:col>76</xdr:col>
      <xdr:colOff>114300</xdr:colOff>
      <xdr:row>78</xdr:row>
      <xdr:rowOff>3811</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2072620" y="13020675"/>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170180</xdr:rowOff>
    </xdr:from>
    <xdr:to>
      <xdr:col>67</xdr:col>
      <xdr:colOff>101600</xdr:colOff>
      <xdr:row>77</xdr:row>
      <xdr:rowOff>100330</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1231880" y="12910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49530</xdr:rowOff>
    </xdr:from>
    <xdr:to>
      <xdr:col>71</xdr:col>
      <xdr:colOff>177800</xdr:colOff>
      <xdr:row>77</xdr:row>
      <xdr:rowOff>112395</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1282680" y="1295781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F00-0000A5020000}"/>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F00-0000A6020000}"/>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F00-0000A7020000}"/>
            </a:ext>
          </a:extLst>
        </xdr:cNvPr>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F00-0000A8020000}"/>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134002</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F00-0000A9020000}"/>
            </a:ext>
          </a:extLst>
        </xdr:cNvPr>
        <xdr:cNvSpPr txBox="1"/>
      </xdr:nvSpPr>
      <xdr:spPr>
        <a:xfrm>
          <a:off x="13437244" y="1287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71138</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F00-0000AA020000}"/>
            </a:ext>
          </a:extLst>
        </xdr:cNvPr>
        <xdr:cNvSpPr txBox="1"/>
      </xdr:nvSpPr>
      <xdr:spPr>
        <a:xfrm>
          <a:off x="12675244" y="1281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8272</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F00-0000AB020000}"/>
            </a:ext>
          </a:extLst>
        </xdr:cNvPr>
        <xdr:cNvSpPr txBox="1"/>
      </xdr:nvSpPr>
      <xdr:spPr>
        <a:xfrm>
          <a:off x="11900544" y="1274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116857</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F00-0000AC020000}"/>
            </a:ext>
          </a:extLst>
        </xdr:cNvPr>
        <xdr:cNvSpPr txBox="1"/>
      </xdr:nvSpPr>
      <xdr:spPr>
        <a:xfrm>
          <a:off x="11102984" y="1268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F00-0000BF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F00-0000C1020000}"/>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F00-0000C3020000}"/>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F00-0000C5020000}"/>
            </a:ext>
          </a:extLst>
        </xdr:cNvPr>
        <xdr:cNvSpPr txBox="1"/>
      </xdr:nvSpPr>
      <xdr:spPr>
        <a:xfrm>
          <a:off x="19547840" y="136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141605</xdr:rowOff>
    </xdr:from>
    <xdr:to>
      <xdr:col>116</xdr:col>
      <xdr:colOff>114300</xdr:colOff>
      <xdr:row>83</xdr:row>
      <xdr:rowOff>71755</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945894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120032</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F00-0000D1020000}"/>
            </a:ext>
          </a:extLst>
        </xdr:cNvPr>
        <xdr:cNvSpPr txBox="1"/>
      </xdr:nvSpPr>
      <xdr:spPr>
        <a:xfrm>
          <a:off x="19547840" y="138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141605</xdr:rowOff>
    </xdr:from>
    <xdr:to>
      <xdr:col>112</xdr:col>
      <xdr:colOff>38100</xdr:colOff>
      <xdr:row>83</xdr:row>
      <xdr:rowOff>71755</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8735040" y="1388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20955</xdr:rowOff>
    </xdr:from>
    <xdr:to>
      <xdr:col>116</xdr:col>
      <xdr:colOff>63500</xdr:colOff>
      <xdr:row>83</xdr:row>
      <xdr:rowOff>20955</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8778220" y="1393507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793748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20955</xdr:rowOff>
    </xdr:from>
    <xdr:to>
      <xdr:col>111</xdr:col>
      <xdr:colOff>177800</xdr:colOff>
      <xdr:row>83</xdr:row>
      <xdr:rowOff>26670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17988280" y="1393507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716278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26670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7213580" y="139407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6388080" y="1389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6431260" y="139407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30" name="n_1aveValue【消防施設】&#10;一人当たり面積">
          <a:extLst>
            <a:ext uri="{FF2B5EF4-FFF2-40B4-BE49-F238E27FC236}">
              <a16:creationId xmlns:a16="http://schemas.microsoft.com/office/drawing/2014/main" id="{00000000-0008-0000-0F00-0000DA020000}"/>
            </a:ext>
          </a:extLst>
        </xdr:cNvPr>
        <xdr:cNvSpPr txBox="1"/>
      </xdr:nvSpPr>
      <xdr:spPr>
        <a:xfrm>
          <a:off x="18561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731" name="n_2aveValue【消防施設】&#10;一人当たり面積">
          <a:extLst>
            <a:ext uri="{FF2B5EF4-FFF2-40B4-BE49-F238E27FC236}">
              <a16:creationId xmlns:a16="http://schemas.microsoft.com/office/drawing/2014/main" id="{00000000-0008-0000-0F00-0000DB020000}"/>
            </a:ext>
          </a:extLst>
        </xdr:cNvPr>
        <xdr:cNvSpPr txBox="1"/>
      </xdr:nvSpPr>
      <xdr:spPr>
        <a:xfrm>
          <a:off x="1777626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32" name="n_3aveValue【消防施設】&#10;一人当たり面積">
          <a:extLst>
            <a:ext uri="{FF2B5EF4-FFF2-40B4-BE49-F238E27FC236}">
              <a16:creationId xmlns:a16="http://schemas.microsoft.com/office/drawing/2014/main" id="{00000000-0008-0000-0F00-0000DC020000}"/>
            </a:ext>
          </a:extLst>
        </xdr:cNvPr>
        <xdr:cNvSpPr txBox="1"/>
      </xdr:nvSpPr>
      <xdr:spPr>
        <a:xfrm>
          <a:off x="17001567" y="1361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3" name="n_4aveValue【消防施設】&#10;一人当たり面積">
          <a:extLst>
            <a:ext uri="{FF2B5EF4-FFF2-40B4-BE49-F238E27FC236}">
              <a16:creationId xmlns:a16="http://schemas.microsoft.com/office/drawing/2014/main" id="{00000000-0008-0000-0F00-0000DD020000}"/>
            </a:ext>
          </a:extLst>
        </xdr:cNvPr>
        <xdr:cNvSpPr txBox="1"/>
      </xdr:nvSpPr>
      <xdr:spPr>
        <a:xfrm>
          <a:off x="162268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62882</xdr:rowOff>
    </xdr:from>
    <xdr:ext cx="469744" cy="259045"/>
    <xdr:sp macro="" textlink="">
      <xdr:nvSpPr>
        <xdr:cNvPr id="734" name="n_1mainValue【消防施設】&#10;一人当たり面積">
          <a:extLst>
            <a:ext uri="{FF2B5EF4-FFF2-40B4-BE49-F238E27FC236}">
              <a16:creationId xmlns:a16="http://schemas.microsoft.com/office/drawing/2014/main" id="{00000000-0008-0000-0F00-0000DE020000}"/>
            </a:ext>
          </a:extLst>
        </xdr:cNvPr>
        <xdr:cNvSpPr txBox="1"/>
      </xdr:nvSpPr>
      <xdr:spPr>
        <a:xfrm>
          <a:off x="18561127" y="1397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68597</xdr:rowOff>
    </xdr:from>
    <xdr:ext cx="469744" cy="259045"/>
    <xdr:sp macro="" textlink="">
      <xdr:nvSpPr>
        <xdr:cNvPr id="735" name="n_2mainValue【消防施設】&#10;一人当たり面積">
          <a:extLst>
            <a:ext uri="{FF2B5EF4-FFF2-40B4-BE49-F238E27FC236}">
              <a16:creationId xmlns:a16="http://schemas.microsoft.com/office/drawing/2014/main" id="{00000000-0008-0000-0F00-0000DF020000}"/>
            </a:ext>
          </a:extLst>
        </xdr:cNvPr>
        <xdr:cNvSpPr txBox="1"/>
      </xdr:nvSpPr>
      <xdr:spPr>
        <a:xfrm>
          <a:off x="17776267" y="139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68597</xdr:rowOff>
    </xdr:from>
    <xdr:ext cx="469744" cy="259045"/>
    <xdr:sp macro="" textlink="">
      <xdr:nvSpPr>
        <xdr:cNvPr id="736" name="n_3mainValue【消防施設】&#10;一人当たり面積">
          <a:extLst>
            <a:ext uri="{FF2B5EF4-FFF2-40B4-BE49-F238E27FC236}">
              <a16:creationId xmlns:a16="http://schemas.microsoft.com/office/drawing/2014/main" id="{00000000-0008-0000-0F00-0000E0020000}"/>
            </a:ext>
          </a:extLst>
        </xdr:cNvPr>
        <xdr:cNvSpPr txBox="1"/>
      </xdr:nvSpPr>
      <xdr:spPr>
        <a:xfrm>
          <a:off x="17001567" y="139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68597</xdr:rowOff>
    </xdr:from>
    <xdr:ext cx="469744" cy="259045"/>
    <xdr:sp macro="" textlink="">
      <xdr:nvSpPr>
        <xdr:cNvPr id="737" name="n_4mainValue【消防施設】&#10;一人当たり面積">
          <a:extLst>
            <a:ext uri="{FF2B5EF4-FFF2-40B4-BE49-F238E27FC236}">
              <a16:creationId xmlns:a16="http://schemas.microsoft.com/office/drawing/2014/main" id="{00000000-0008-0000-0F00-0000E1020000}"/>
            </a:ext>
          </a:extLst>
        </xdr:cNvPr>
        <xdr:cNvSpPr txBox="1"/>
      </xdr:nvSpPr>
      <xdr:spPr>
        <a:xfrm>
          <a:off x="16226867" y="139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0000000-0008-0000-0F00-0000FA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4" name="【庁舎】&#10;有形固定資産減価償却率最小値テキスト">
          <a:extLst>
            <a:ext uri="{FF2B5EF4-FFF2-40B4-BE49-F238E27FC236}">
              <a16:creationId xmlns:a16="http://schemas.microsoft.com/office/drawing/2014/main" id="{00000000-0008-0000-0F00-0000FC020000}"/>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6" name="【庁舎】&#10;有形固定資産減価償却率最大値テキスト">
          <a:extLst>
            <a:ext uri="{FF2B5EF4-FFF2-40B4-BE49-F238E27FC236}">
              <a16:creationId xmlns:a16="http://schemas.microsoft.com/office/drawing/2014/main" id="{00000000-0008-0000-0F00-0000FE020000}"/>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8" name="【庁舎】&#10;有形固定資産減価償却率平均値テキスト">
          <a:extLst>
            <a:ext uri="{FF2B5EF4-FFF2-40B4-BE49-F238E27FC236}">
              <a16:creationId xmlns:a16="http://schemas.microsoft.com/office/drawing/2014/main" id="{00000000-0008-0000-0F00-000000030000}"/>
            </a:ext>
          </a:extLst>
        </xdr:cNvPr>
        <xdr:cNvSpPr txBox="1"/>
      </xdr:nvSpPr>
      <xdr:spPr>
        <a:xfrm>
          <a:off x="14414500" y="1730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4325600" y="178997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780" name="【庁舎】&#10;有形固定資産減価償却率該当値テキスト">
          <a:extLst>
            <a:ext uri="{FF2B5EF4-FFF2-40B4-BE49-F238E27FC236}">
              <a16:creationId xmlns:a16="http://schemas.microsoft.com/office/drawing/2014/main" id="{00000000-0008-0000-0F00-00000C030000}"/>
            </a:ext>
          </a:extLst>
        </xdr:cNvPr>
        <xdr:cNvSpPr txBox="1"/>
      </xdr:nvSpPr>
      <xdr:spPr>
        <a:xfrm>
          <a:off x="14414500" y="1787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95613</xdr:rowOff>
    </xdr:from>
    <xdr:to>
      <xdr:col>81</xdr:col>
      <xdr:colOff>101600</xdr:colOff>
      <xdr:row>107</xdr:row>
      <xdr:rowOff>25763</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3578840" y="17865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146413</xdr:rowOff>
    </xdr:from>
    <xdr:to>
      <xdr:col>85</xdr:col>
      <xdr:colOff>127000</xdr:colOff>
      <xdr:row>107</xdr:row>
      <xdr:rowOff>9252</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3629640" y="17916253"/>
          <a:ext cx="7467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66221</xdr:rowOff>
    </xdr:from>
    <xdr:to>
      <xdr:col>76</xdr:col>
      <xdr:colOff>165100</xdr:colOff>
      <xdr:row>106</xdr:row>
      <xdr:rowOff>167821</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2804140" y="178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117021</xdr:rowOff>
    </xdr:from>
    <xdr:to>
      <xdr:col>81</xdr:col>
      <xdr:colOff>50800</xdr:colOff>
      <xdr:row>106</xdr:row>
      <xdr:rowOff>146413</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2854940" y="17886861"/>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2029440" y="17806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117021</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2072620" y="17857470"/>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xdr:rowOff>
    </xdr:from>
    <xdr:to>
      <xdr:col>67</xdr:col>
      <xdr:colOff>101600</xdr:colOff>
      <xdr:row>106</xdr:row>
      <xdr:rowOff>109038</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1231880" y="177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58238</xdr:rowOff>
    </xdr:from>
    <xdr:to>
      <xdr:col>71</xdr:col>
      <xdr:colOff>177800</xdr:colOff>
      <xdr:row>106</xdr:row>
      <xdr:rowOff>87630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1282680" y="17828078"/>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9" name="n_1aveValue【庁舎】&#10;有形固定資産減価償却率">
          <a:extLst>
            <a:ext uri="{FF2B5EF4-FFF2-40B4-BE49-F238E27FC236}">
              <a16:creationId xmlns:a16="http://schemas.microsoft.com/office/drawing/2014/main" id="{00000000-0008-0000-0F00-000015030000}"/>
            </a:ext>
          </a:extLst>
        </xdr:cNvPr>
        <xdr:cNvSpPr txBox="1"/>
      </xdr:nvSpPr>
      <xdr:spPr>
        <a:xfrm>
          <a:off x="134372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0" name="n_2aveValue【庁舎】&#10;有形固定資産減価償却率">
          <a:extLst>
            <a:ext uri="{FF2B5EF4-FFF2-40B4-BE49-F238E27FC236}">
              <a16:creationId xmlns:a16="http://schemas.microsoft.com/office/drawing/2014/main" id="{00000000-0008-0000-0F00-000016030000}"/>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1" name="n_3aveValue【庁舎】&#10;有形固定資産減価償却率">
          <a:extLst>
            <a:ext uri="{FF2B5EF4-FFF2-40B4-BE49-F238E27FC236}">
              <a16:creationId xmlns:a16="http://schemas.microsoft.com/office/drawing/2014/main" id="{00000000-0008-0000-0F00-000017030000}"/>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2" name="n_4aveValue【庁舎】&#10;有形固定資産減価償却率">
          <a:extLst>
            <a:ext uri="{FF2B5EF4-FFF2-40B4-BE49-F238E27FC236}">
              <a16:creationId xmlns:a16="http://schemas.microsoft.com/office/drawing/2014/main" id="{00000000-0008-0000-0F00-000018030000}"/>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16890</xdr:rowOff>
    </xdr:from>
    <xdr:ext cx="405111" cy="259045"/>
    <xdr:sp macro="" textlink="">
      <xdr:nvSpPr>
        <xdr:cNvPr id="793" name="n_1mainValue【庁舎】&#10;有形固定資産減価償却率">
          <a:extLst>
            <a:ext uri="{FF2B5EF4-FFF2-40B4-BE49-F238E27FC236}">
              <a16:creationId xmlns:a16="http://schemas.microsoft.com/office/drawing/2014/main" id="{00000000-0008-0000-0F00-000019030000}"/>
            </a:ext>
          </a:extLst>
        </xdr:cNvPr>
        <xdr:cNvSpPr txBox="1"/>
      </xdr:nvSpPr>
      <xdr:spPr>
        <a:xfrm>
          <a:off x="13437244" y="1795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158948</xdr:rowOff>
    </xdr:from>
    <xdr:ext cx="405111" cy="259045"/>
    <xdr:sp macro="" textlink="">
      <xdr:nvSpPr>
        <xdr:cNvPr id="794" name="n_2mainValue【庁舎】&#10;有形固定資産減価償却率">
          <a:extLst>
            <a:ext uri="{FF2B5EF4-FFF2-40B4-BE49-F238E27FC236}">
              <a16:creationId xmlns:a16="http://schemas.microsoft.com/office/drawing/2014/main" id="{00000000-0008-0000-0F00-00001A030000}"/>
            </a:ext>
          </a:extLst>
        </xdr:cNvPr>
        <xdr:cNvSpPr txBox="1"/>
      </xdr:nvSpPr>
      <xdr:spPr>
        <a:xfrm>
          <a:off x="12675244" y="179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795" name="n_3mainValue【庁舎】&#10;有形固定資産減価償却率">
          <a:extLst>
            <a:ext uri="{FF2B5EF4-FFF2-40B4-BE49-F238E27FC236}">
              <a16:creationId xmlns:a16="http://schemas.microsoft.com/office/drawing/2014/main" id="{00000000-0008-0000-0F00-00001B030000}"/>
            </a:ext>
          </a:extLst>
        </xdr:cNvPr>
        <xdr:cNvSpPr txBox="1"/>
      </xdr:nvSpPr>
      <xdr:spPr>
        <a:xfrm>
          <a:off x="119005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100165</xdr:rowOff>
    </xdr:from>
    <xdr:ext cx="405111" cy="259045"/>
    <xdr:sp macro="" textlink="">
      <xdr:nvSpPr>
        <xdr:cNvPr id="796" name="n_4mainValue【庁舎】&#10;有形固定資産減価償却率">
          <a:extLst>
            <a:ext uri="{FF2B5EF4-FFF2-40B4-BE49-F238E27FC236}">
              <a16:creationId xmlns:a16="http://schemas.microsoft.com/office/drawing/2014/main" id="{00000000-0008-0000-0F00-00001C030000}"/>
            </a:ext>
          </a:extLst>
        </xdr:cNvPr>
        <xdr:cNvSpPr txBox="1"/>
      </xdr:nvSpPr>
      <xdr:spPr>
        <a:xfrm>
          <a:off x="11102984" y="1787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F00-000036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4" name="【庁舎】&#10;一人当たり面積最小値テキスト">
          <a:extLst>
            <a:ext uri="{FF2B5EF4-FFF2-40B4-BE49-F238E27FC236}">
              <a16:creationId xmlns:a16="http://schemas.microsoft.com/office/drawing/2014/main" id="{00000000-0008-0000-0F00-000038030000}"/>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6" name="【庁舎】&#10;一人当たり面積最大値テキスト">
          <a:extLst>
            <a:ext uri="{FF2B5EF4-FFF2-40B4-BE49-F238E27FC236}">
              <a16:creationId xmlns:a16="http://schemas.microsoft.com/office/drawing/2014/main" id="{00000000-0008-0000-0F00-00003A030000}"/>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8" name="【庁舎】&#10;一人当たり面積平均値テキスト">
          <a:extLst>
            <a:ext uri="{FF2B5EF4-FFF2-40B4-BE49-F238E27FC236}">
              <a16:creationId xmlns:a16="http://schemas.microsoft.com/office/drawing/2014/main" id="{00000000-0008-0000-0F00-00003C030000}"/>
            </a:ext>
          </a:extLst>
        </xdr:cNvPr>
        <xdr:cNvSpPr txBox="1"/>
      </xdr:nvSpPr>
      <xdr:spPr>
        <a:xfrm>
          <a:off x="19547840" y="17666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156029</xdr:rowOff>
    </xdr:from>
    <xdr:to>
      <xdr:col>116</xdr:col>
      <xdr:colOff>114300</xdr:colOff>
      <xdr:row>107</xdr:row>
      <xdr:rowOff>86179</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9458940" y="17925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134456</xdr:rowOff>
    </xdr:from>
    <xdr:ext cx="469744" cy="259045"/>
    <xdr:sp macro="" textlink="">
      <xdr:nvSpPr>
        <xdr:cNvPr id="840" name="【庁舎】&#10;一人当たり面積該当値テキスト">
          <a:extLst>
            <a:ext uri="{FF2B5EF4-FFF2-40B4-BE49-F238E27FC236}">
              <a16:creationId xmlns:a16="http://schemas.microsoft.com/office/drawing/2014/main" id="{00000000-0008-0000-0F00-000048030000}"/>
            </a:ext>
          </a:extLst>
        </xdr:cNvPr>
        <xdr:cNvSpPr txBox="1"/>
      </xdr:nvSpPr>
      <xdr:spPr>
        <a:xfrm>
          <a:off x="19547840" y="179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8735040" y="17929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35379</xdr:rowOff>
    </xdr:from>
    <xdr:to>
      <xdr:col>116</xdr:col>
      <xdr:colOff>63500</xdr:colOff>
      <xdr:row>107</xdr:row>
      <xdr:rowOff>38644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8778220" y="17972859"/>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79374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41911</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7988280" y="17976124"/>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71627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7213580" y="179793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6388080" y="17932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41911</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6431260" y="179793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9" name="n_1aveValue【庁舎】&#10;一人当たり面積">
          <a:extLst>
            <a:ext uri="{FF2B5EF4-FFF2-40B4-BE49-F238E27FC236}">
              <a16:creationId xmlns:a16="http://schemas.microsoft.com/office/drawing/2014/main" id="{00000000-0008-0000-0F00-000051030000}"/>
            </a:ext>
          </a:extLst>
        </xdr:cNvPr>
        <xdr:cNvSpPr txBox="1"/>
      </xdr:nvSpPr>
      <xdr:spPr>
        <a:xfrm>
          <a:off x="185611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50" name="n_2aveValue【庁舎】&#10;一人当たり面積">
          <a:extLst>
            <a:ext uri="{FF2B5EF4-FFF2-40B4-BE49-F238E27FC236}">
              <a16:creationId xmlns:a16="http://schemas.microsoft.com/office/drawing/2014/main" id="{00000000-0008-0000-0F00-000052030000}"/>
            </a:ext>
          </a:extLst>
        </xdr:cNvPr>
        <xdr:cNvSpPr txBox="1"/>
      </xdr:nvSpPr>
      <xdr:spPr>
        <a:xfrm>
          <a:off x="177762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51" name="n_3aveValue【庁舎】&#10;一人当たり面積">
          <a:extLst>
            <a:ext uri="{FF2B5EF4-FFF2-40B4-BE49-F238E27FC236}">
              <a16:creationId xmlns:a16="http://schemas.microsoft.com/office/drawing/2014/main" id="{00000000-0008-0000-0F00-000053030000}"/>
            </a:ext>
          </a:extLst>
        </xdr:cNvPr>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52" name="n_4aveValue【庁舎】&#10;一人当たり面積">
          <a:extLst>
            <a:ext uri="{FF2B5EF4-FFF2-40B4-BE49-F238E27FC236}">
              <a16:creationId xmlns:a16="http://schemas.microsoft.com/office/drawing/2014/main" id="{00000000-0008-0000-0F00-000054030000}"/>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80571</xdr:rowOff>
    </xdr:from>
    <xdr:ext cx="469744" cy="259045"/>
    <xdr:sp macro="" textlink="">
      <xdr:nvSpPr>
        <xdr:cNvPr id="853" name="n_1mainValue【庁舎】&#10;一人当たり面積">
          <a:extLst>
            <a:ext uri="{FF2B5EF4-FFF2-40B4-BE49-F238E27FC236}">
              <a16:creationId xmlns:a16="http://schemas.microsoft.com/office/drawing/2014/main" id="{00000000-0008-0000-0F00-000055030000}"/>
            </a:ext>
          </a:extLst>
        </xdr:cNvPr>
        <xdr:cNvSpPr txBox="1"/>
      </xdr:nvSpPr>
      <xdr:spPr>
        <a:xfrm>
          <a:off x="18561127" y="180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54" name="n_2mainValue【庁舎】&#10;一人当たり面積">
          <a:extLst>
            <a:ext uri="{FF2B5EF4-FFF2-40B4-BE49-F238E27FC236}">
              <a16:creationId xmlns:a16="http://schemas.microsoft.com/office/drawing/2014/main" id="{00000000-0008-0000-0F00-000056030000}"/>
            </a:ext>
          </a:extLst>
        </xdr:cNvPr>
        <xdr:cNvSpPr txBox="1"/>
      </xdr:nvSpPr>
      <xdr:spPr>
        <a:xfrm>
          <a:off x="177762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55" name="n_3mainValue【庁舎】&#10;一人当たり面積">
          <a:extLst>
            <a:ext uri="{FF2B5EF4-FFF2-40B4-BE49-F238E27FC236}">
              <a16:creationId xmlns:a16="http://schemas.microsoft.com/office/drawing/2014/main" id="{00000000-0008-0000-0F00-000057030000}"/>
            </a:ext>
          </a:extLst>
        </xdr:cNvPr>
        <xdr:cNvSpPr txBox="1"/>
      </xdr:nvSpPr>
      <xdr:spPr>
        <a:xfrm>
          <a:off x="170015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56" name="n_4mainValue【庁舎】&#10;一人当たり面積">
          <a:extLst>
            <a:ext uri="{FF2B5EF4-FFF2-40B4-BE49-F238E27FC236}">
              <a16:creationId xmlns:a16="http://schemas.microsoft.com/office/drawing/2014/main" id="{00000000-0008-0000-0F00-000058030000}"/>
            </a:ext>
          </a:extLst>
        </xdr:cNvPr>
        <xdr:cNvSpPr txBox="1"/>
      </xdr:nvSpPr>
      <xdr:spPr>
        <a:xfrm>
          <a:off x="162268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一般廃棄物処理施設、保健センター・保健所、市民会館、庁舎であり、低くなっている施設は、図書館、体育館・プール、消防施設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一般廃棄物処理施設は、ほぼ一部事務組合が管理運営する施設であるが、年々数値は悪化しており、当市保有施設も含め、施設整備が老朽化の進展に追いついていないのが現状である。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保健センター・保健所及び市民会館は、下松タウンセンターとして一体の施設となっており、平成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年度に施設の長寿命化を目的とした大規模改修を行った。その後も個別改修を行ってはいるが、数値の改善には至っていない。</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庁舎については、建設から</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年以上が経過し、定期的な点検等を行いながら維持管理に努めているが、類似団体との差が大きい。今後、個別施設計画を策定したうえで、将来的には適切な時期に長寿命化を行っていく予定である。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図書館は、市内に</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箇所のみであり、平成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年度に建替を行っている。今後、計画的な改修が必要となってくる見込みである。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体育館・プールは、老朽化により上昇</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傾向にあるものの、</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体育館空調設備や体育館消火設備などの大規模な改修により</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、適正な維持管理に努めている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消防施設は、消防本部を平成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年度に建て替えている。各地区の消防機庫は軒並み耐用年数を超過しており、</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他施設との複合化等により、建替を検討していく。</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は、一人当たり面積の維持を基本としつつ、将来の人口減少や少子高齢化といった社会経済情勢に対応するため、施設の長寿命化だけでなく、複合化や集約化に取り組むことで、施設総量の縮減と更新費の削減に取り組んで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56,866
56,102
89.34
24,679,094
23,754,665
710,652
12,852,365
22,206,933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単年度指数は</a:t>
          </a:r>
          <a:r>
            <a:rPr kumimoji="1" lang="en-US" altLang="ja-JP" sz="1000" b="0" i="0" baseline="0">
              <a:solidFill>
                <a:schemeClr val="dk1"/>
              </a:solidFill>
              <a:effectLst/>
              <a:latin typeface="+mn-lt"/>
              <a:ea typeface="+mn-ea"/>
              <a:cs typeface="+mn-cs"/>
            </a:rPr>
            <a:t>0.84</a:t>
          </a:r>
          <a:r>
            <a:rPr kumimoji="1" lang="ja-JP" altLang="ja-JP" sz="1000" b="0" i="0" baseline="0">
              <a:solidFill>
                <a:schemeClr val="dk1"/>
              </a:solidFill>
              <a:effectLst/>
              <a:latin typeface="+mn-lt"/>
              <a:ea typeface="+mn-ea"/>
              <a:cs typeface="+mn-cs"/>
            </a:rPr>
            <a:t>であり、類似団体平均と比して良好な値を維持しているものの、指数は低下した。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・基準財政収入額：</a:t>
          </a:r>
          <a:r>
            <a:rPr kumimoji="1" lang="en-US" altLang="ja-JP" sz="1000" b="0" i="0" baseline="0">
              <a:solidFill>
                <a:schemeClr val="dk1"/>
              </a:solidFill>
              <a:effectLst/>
              <a:latin typeface="+mn-lt"/>
              <a:ea typeface="+mn-ea"/>
              <a:cs typeface="+mn-cs"/>
            </a:rPr>
            <a:t>+4.1</a:t>
          </a:r>
          <a:r>
            <a:rPr kumimoji="1" lang="ja-JP" altLang="ja-JP" sz="1000" b="0" i="0" baseline="0">
              <a:solidFill>
                <a:schemeClr val="dk1"/>
              </a:solidFill>
              <a:effectLst/>
              <a:latin typeface="+mn-lt"/>
              <a:ea typeface="+mn-ea"/>
              <a:cs typeface="+mn-cs"/>
            </a:rPr>
            <a:t>億</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（市町村民税法人税割</a:t>
          </a:r>
          <a:r>
            <a:rPr kumimoji="1" lang="en-US" altLang="ja-JP" sz="1000" b="0" i="0" baseline="0">
              <a:solidFill>
                <a:schemeClr val="dk1"/>
              </a:solidFill>
              <a:effectLst/>
              <a:latin typeface="+mn-lt"/>
              <a:ea typeface="+mn-ea"/>
              <a:cs typeface="+mn-cs"/>
            </a:rPr>
            <a:t>+1.6</a:t>
          </a:r>
          <a:r>
            <a:rPr kumimoji="1" lang="ja-JP" altLang="en-US" sz="1000" b="0" i="0" baseline="0">
              <a:solidFill>
                <a:schemeClr val="dk1"/>
              </a:solidFill>
              <a:effectLst/>
              <a:latin typeface="+mn-lt"/>
              <a:ea typeface="+mn-ea"/>
              <a:cs typeface="+mn-cs"/>
            </a:rPr>
            <a:t>億、固定資産税</a:t>
          </a:r>
          <a:r>
            <a:rPr kumimoji="1" lang="en-US" altLang="ja-JP" sz="1000" b="0" i="0" baseline="0">
              <a:solidFill>
                <a:schemeClr val="dk1"/>
              </a:solidFill>
              <a:effectLst/>
              <a:latin typeface="+mn-lt"/>
              <a:ea typeface="+mn-ea"/>
              <a:cs typeface="+mn-cs"/>
            </a:rPr>
            <a:t>+1.0</a:t>
          </a:r>
          <a:r>
            <a:rPr kumimoji="1" lang="ja-JP" altLang="en-US" sz="1000" b="0" i="0" baseline="0">
              <a:solidFill>
                <a:schemeClr val="dk1"/>
              </a:solidFill>
              <a:effectLst/>
              <a:latin typeface="+mn-lt"/>
              <a:ea typeface="+mn-ea"/>
              <a:cs typeface="+mn-cs"/>
            </a:rPr>
            <a:t>億、地方消費税交付金</a:t>
          </a:r>
          <a:r>
            <a:rPr kumimoji="1" lang="en-US" altLang="ja-JP" sz="1000" b="0" i="0" baseline="0">
              <a:solidFill>
                <a:schemeClr val="dk1"/>
              </a:solidFill>
              <a:effectLst/>
              <a:latin typeface="+mn-lt"/>
              <a:ea typeface="+mn-ea"/>
              <a:cs typeface="+mn-cs"/>
            </a:rPr>
            <a:t>+1.2</a:t>
          </a:r>
          <a:r>
            <a:rPr kumimoji="1" lang="ja-JP" altLang="en-US" sz="1000" b="0" i="0" baseline="0">
              <a:solidFill>
                <a:schemeClr val="dk1"/>
              </a:solidFill>
              <a:effectLst/>
              <a:latin typeface="+mn-lt"/>
              <a:ea typeface="+mn-ea"/>
              <a:cs typeface="+mn-cs"/>
            </a:rPr>
            <a:t>億）</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ja-JP" sz="1000" b="0" i="0" baseline="0">
              <a:solidFill>
                <a:schemeClr val="dk1"/>
              </a:solidFill>
              <a:effectLst/>
              <a:latin typeface="+mn-lt"/>
              <a:ea typeface="+mn-ea"/>
              <a:cs typeface="+mn-cs"/>
            </a:rPr>
            <a:t>・基準財政需要額：</a:t>
          </a:r>
          <a:r>
            <a:rPr kumimoji="1" lang="en-US" altLang="ja-JP" sz="1000" b="0" i="0" baseline="0">
              <a:solidFill>
                <a:schemeClr val="dk1"/>
              </a:solidFill>
              <a:effectLst/>
              <a:latin typeface="+mn-lt"/>
              <a:ea typeface="+mn-ea"/>
              <a:cs typeface="+mn-cs"/>
            </a:rPr>
            <a:t>+3.7</a:t>
          </a:r>
          <a:r>
            <a:rPr kumimoji="1" lang="ja-JP" altLang="ja-JP" sz="1000" b="0" i="0" baseline="0">
              <a:solidFill>
                <a:schemeClr val="dk1"/>
              </a:solidFill>
              <a:effectLst/>
              <a:latin typeface="+mn-lt"/>
              <a:ea typeface="+mn-ea"/>
              <a:cs typeface="+mn-cs"/>
            </a:rPr>
            <a:t>億</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（臨時財政対策債償還基金費</a:t>
          </a:r>
          <a:r>
            <a:rPr kumimoji="1" lang="en-US" altLang="ja-JP" sz="1000" b="0" i="0" baseline="0">
              <a:solidFill>
                <a:schemeClr val="dk1"/>
              </a:solidFill>
              <a:effectLst/>
              <a:latin typeface="+mn-lt"/>
              <a:ea typeface="+mn-ea"/>
              <a:cs typeface="+mn-cs"/>
            </a:rPr>
            <a:t>+0.6</a:t>
          </a:r>
          <a:r>
            <a:rPr kumimoji="1" lang="ja-JP" altLang="en-US" sz="1000" b="0" i="0" baseline="0">
              <a:solidFill>
                <a:schemeClr val="dk1"/>
              </a:solidFill>
              <a:effectLst/>
              <a:latin typeface="+mn-lt"/>
              <a:ea typeface="+mn-ea"/>
              <a:cs typeface="+mn-cs"/>
            </a:rPr>
            <a:t>億、臨時財政対策債振替相当額の減</a:t>
          </a:r>
          <a:r>
            <a:rPr kumimoji="1" lang="en-US" altLang="ja-JP" sz="1000" b="0" i="0" baseline="0">
              <a:solidFill>
                <a:schemeClr val="dk1"/>
              </a:solidFill>
              <a:effectLst/>
              <a:latin typeface="+mn-lt"/>
              <a:ea typeface="+mn-ea"/>
              <a:cs typeface="+mn-cs"/>
            </a:rPr>
            <a:t>+1.9</a:t>
          </a:r>
          <a:r>
            <a:rPr kumimoji="1" lang="ja-JP" altLang="en-US" sz="1000" b="0" i="0" baseline="0">
              <a:solidFill>
                <a:schemeClr val="dk1"/>
              </a:solidFill>
              <a:effectLst/>
              <a:latin typeface="+mn-lt"/>
              <a:ea typeface="+mn-ea"/>
              <a:cs typeface="+mn-cs"/>
            </a:rPr>
            <a:t>億）</a:t>
          </a:r>
          <a:r>
            <a:rPr kumimoji="1" lang="ja-JP" altLang="ja-JP" sz="1000" b="0" i="0" baseline="0">
              <a:solidFill>
                <a:schemeClr val="dk1"/>
              </a:solidFill>
              <a:effectLst/>
              <a:latin typeface="+mn-lt"/>
              <a:ea typeface="+mn-ea"/>
              <a:cs typeface="+mn-cs"/>
            </a:rPr>
            <a:t>　</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市税収入が堅調であるものの、社会保障関係経費の増大</a:t>
          </a:r>
          <a:r>
            <a:rPr kumimoji="1" lang="ja-JP" altLang="en-US" sz="1000" b="0" i="0" baseline="0">
              <a:solidFill>
                <a:schemeClr val="dk1"/>
              </a:solidFill>
              <a:effectLst/>
              <a:latin typeface="+mn-lt"/>
              <a:ea typeface="+mn-ea"/>
              <a:cs typeface="+mn-cs"/>
            </a:rPr>
            <a:t>に伴う</a:t>
          </a:r>
          <a:r>
            <a:rPr kumimoji="1" lang="ja-JP" altLang="ja-JP" sz="1000" b="0" i="0" baseline="0">
              <a:solidFill>
                <a:schemeClr val="dk1"/>
              </a:solidFill>
              <a:effectLst/>
              <a:latin typeface="+mn-lt"/>
              <a:ea typeface="+mn-ea"/>
              <a:cs typeface="+mn-cs"/>
            </a:rPr>
            <a:t>需要額の増加は不可避であるため、引き続き行政の効率化に努めることにより、健全性を保つ。</a:t>
          </a:r>
          <a:endParaRPr lang="ja-JP" altLang="ja-JP" sz="1100">
            <a:effectLst/>
          </a:endParaRPr>
        </a:p>
        <a:p>
          <a:pPr eaLnBrk="1" fontAlgn="auto" latinLnBrk="0" hangingPunct="1"/>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520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22578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140405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他の団体と同様に、前年度と比較して普通交付税</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臨時財政対策債の減により、数値が上昇している。加えて、扶助費及び公債費の増加により経常経費は漸増傾向にあり、財政の硬直化が進んでいると考えられる。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今後も扶助費や公債費</a:t>
          </a:r>
          <a:r>
            <a:rPr kumimoji="1" lang="ja-JP" altLang="en-US" sz="1100" b="0" i="0" baseline="0">
              <a:solidFill>
                <a:schemeClr val="dk1"/>
              </a:solidFill>
              <a:effectLst/>
              <a:latin typeface="+mn-lt"/>
              <a:ea typeface="+mn-ea"/>
              <a:cs typeface="+mn-cs"/>
            </a:rPr>
            <a:t>等の義務的経費の</a:t>
          </a:r>
          <a:r>
            <a:rPr kumimoji="1" lang="ja-JP" altLang="ja-JP" sz="1100" b="0" i="0" baseline="0">
              <a:solidFill>
                <a:schemeClr val="dk1"/>
              </a:solidFill>
              <a:effectLst/>
              <a:latin typeface="+mn-lt"/>
              <a:ea typeface="+mn-ea"/>
              <a:cs typeface="+mn-cs"/>
            </a:rPr>
            <a:t>増加が予想されるため、「財政構造の見直し指針」に掲げたとおり、行財政改革への取組を通じて経費の縮減等に努める。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65</xdr:row>
      <xdr:rowOff>114046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59084"/>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63</xdr:row>
      <xdr:rowOff>157734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05440"/>
          <a:ext cx="889000" cy="4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65</xdr:row>
      <xdr:rowOff>162306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05440"/>
          <a:ext cx="889000" cy="8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65</xdr:row>
      <xdr:rowOff>162306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7838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63246</xdr:rowOff>
    </xdr:from>
    <xdr:to>
      <xdr:col>23</xdr:col>
      <xdr:colOff>184150</xdr:colOff>
      <xdr:row>65</xdr:row>
      <xdr:rowOff>164846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35323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7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82567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111506</xdr:rowOff>
    </xdr:from>
    <xdr:to>
      <xdr:col>11</xdr:col>
      <xdr:colOff>82550</xdr:colOff>
      <xdr:row>66</xdr:row>
      <xdr:rowOff>41656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類似団体平均より低い水準を保って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2,077</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新型コロナワクチン接種事業の縮小</a:t>
          </a:r>
          <a:r>
            <a:rPr kumimoji="1" lang="ja-JP" altLang="ja-JP" sz="1100" b="0" i="0" baseline="0">
              <a:solidFill>
                <a:schemeClr val="dk1"/>
              </a:solidFill>
              <a:effectLst/>
              <a:latin typeface="+mn-lt"/>
              <a:ea typeface="+mn-ea"/>
              <a:cs typeface="+mn-cs"/>
            </a:rPr>
            <a:t>に伴う物件費の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億円</a:t>
          </a:r>
          <a:r>
            <a:rPr kumimoji="1" lang="ja-JP" altLang="ja-JP" sz="1100" b="0" i="0" baseline="0">
              <a:solidFill>
                <a:schemeClr val="dk1"/>
              </a:solidFill>
              <a:effectLst/>
              <a:latin typeface="+mn-lt"/>
              <a:ea typeface="+mn-ea"/>
              <a:cs typeface="+mn-cs"/>
            </a:rPr>
            <a:t>）が要因として考えられる。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今後も引き続き、経常経費の縮減や職員の適正配置、民間活力の導入を進め、コストの低減を図っていく。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148292</xdr:rowOff>
    </xdr:from>
    <xdr:to>
      <xdr:col>23</xdr:col>
      <xdr:colOff>133350</xdr:colOff>
      <xdr:row>81</xdr:row>
      <xdr:rowOff>164998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35742"/>
          <a:ext cx="8382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127563</xdr:rowOff>
    </xdr:from>
    <xdr:to>
      <xdr:col>19</xdr:col>
      <xdr:colOff>133350</xdr:colOff>
      <xdr:row>81</xdr:row>
      <xdr:rowOff>164998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5013"/>
          <a:ext cx="889000" cy="3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112610</xdr:rowOff>
    </xdr:from>
    <xdr:to>
      <xdr:col>15</xdr:col>
      <xdr:colOff>82550</xdr:colOff>
      <xdr:row>81</xdr:row>
      <xdr:rowOff>127563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0060"/>
          <a:ext cx="889000" cy="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38097</xdr:rowOff>
    </xdr:from>
    <xdr:to>
      <xdr:col>11</xdr:col>
      <xdr:colOff>31750</xdr:colOff>
      <xdr:row>81</xdr:row>
      <xdr:rowOff>112610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5547"/>
          <a:ext cx="889000" cy="7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97492</xdr:rowOff>
    </xdr:from>
    <xdr:to>
      <xdr:col>23</xdr:col>
      <xdr:colOff>184150</xdr:colOff>
      <xdr:row>82</xdr:row>
      <xdr:rowOff>27642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114019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114198</xdr:rowOff>
    </xdr:from>
    <xdr:to>
      <xdr:col>19</xdr:col>
      <xdr:colOff>184150</xdr:colOff>
      <xdr:row>82</xdr:row>
      <xdr:rowOff>44348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54525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76763</xdr:rowOff>
    </xdr:from>
    <xdr:to>
      <xdr:col>15</xdr:col>
      <xdr:colOff>133350</xdr:colOff>
      <xdr:row>82</xdr:row>
      <xdr:rowOff>6913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17090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61810</xdr:rowOff>
    </xdr:from>
    <xdr:to>
      <xdr:col>11</xdr:col>
      <xdr:colOff>82550</xdr:colOff>
      <xdr:row>81</xdr:row>
      <xdr:rowOff>163410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158747</xdr:rowOff>
    </xdr:from>
    <xdr:to>
      <xdr:col>7</xdr:col>
      <xdr:colOff>31750</xdr:colOff>
      <xdr:row>81</xdr:row>
      <xdr:rowOff>88897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99074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職員の年齢構成に偏りがあることで、類似団体平均よりも高い指数となっているが、職員配置の適正化</a:t>
          </a:r>
          <a:r>
            <a:rPr kumimoji="1" lang="ja-JP" altLang="en-US" sz="1100" b="0" i="0" baseline="0">
              <a:solidFill>
                <a:schemeClr val="dk1"/>
              </a:solidFill>
              <a:effectLst/>
              <a:latin typeface="+mn-lt"/>
              <a:ea typeface="+mn-ea"/>
              <a:cs typeface="+mn-cs"/>
            </a:rPr>
            <a:t>を図っている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16329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324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324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102507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年度に実施した下松市定員適正化計画により、適正な職員数を保ち、類似団体平均よりも低い水準で推移している。</a:t>
          </a:r>
          <a:endParaRPr lang="ja-JP" altLang="ja-JP">
            <a:effectLst/>
          </a:endParaRPr>
        </a:p>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しかしながら、行政サービスに係る需要は年々多角化しており、それに対応する職員が不足傾向にある</a:t>
          </a:r>
          <a:r>
            <a:rPr kumimoji="1" lang="ja-JP" altLang="en-US" sz="1100" b="0" i="0" baseline="0">
              <a:solidFill>
                <a:schemeClr val="dk1"/>
              </a:solidFill>
              <a:effectLst/>
              <a:latin typeface="+mn-lt"/>
              <a:ea typeface="+mn-ea"/>
              <a:cs typeface="+mn-cs"/>
            </a:rPr>
            <a:t>のも</a:t>
          </a:r>
          <a:r>
            <a:rPr kumimoji="1" lang="ja-JP" altLang="ja-JP" sz="1100" b="0" i="0" baseline="0">
              <a:solidFill>
                <a:schemeClr val="dk1"/>
              </a:solidFill>
              <a:effectLst/>
              <a:latin typeface="+mn-lt"/>
              <a:ea typeface="+mn-ea"/>
              <a:cs typeface="+mn-cs"/>
            </a:rPr>
            <a:t>事実である。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今後も事務事業の効率化を続け、定員管理と市民サービスの向上との両立を図る。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121391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6978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61</xdr:row>
      <xdr:rowOff>121391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7721"/>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99271</xdr:rowOff>
    </xdr:from>
    <xdr:to>
      <xdr:col>72</xdr:col>
      <xdr:colOff>203200</xdr:colOff>
      <xdr:row>61</xdr:row>
      <xdr:rowOff>99271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577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99271</xdr:rowOff>
    </xdr:from>
    <xdr:to>
      <xdr:col>68</xdr:col>
      <xdr:colOff>152400</xdr:colOff>
      <xdr:row>61</xdr:row>
      <xdr:rowOff>103294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5772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77064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70591</xdr:rowOff>
    </xdr:from>
    <xdr:to>
      <xdr:col>77</xdr:col>
      <xdr:colOff>95250</xdr:colOff>
      <xdr:row>62</xdr:row>
      <xdr:rowOff>741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10918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97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48471</xdr:rowOff>
    </xdr:from>
    <xdr:to>
      <xdr:col>73</xdr:col>
      <xdr:colOff>44450</xdr:colOff>
      <xdr:row>61</xdr:row>
      <xdr:rowOff>150071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48471</xdr:rowOff>
    </xdr:from>
    <xdr:to>
      <xdr:col>68</xdr:col>
      <xdr:colOff>203200</xdr:colOff>
      <xdr:row>61</xdr:row>
      <xdr:rowOff>150071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52494</xdr:rowOff>
    </xdr:from>
    <xdr:to>
      <xdr:col>64</xdr:col>
      <xdr:colOff>152400</xdr:colOff>
      <xdr:row>61</xdr:row>
      <xdr:rowOff>154094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164271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類似団体平均を下回っているが、年々数値は上昇している。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今後も大型建設事業の償還が開始されることから、</a:t>
          </a:r>
          <a:r>
            <a:rPr kumimoji="1" lang="ja-JP" altLang="en-US" sz="1100" b="0" i="0" baseline="0">
              <a:solidFill>
                <a:schemeClr val="dk1"/>
              </a:solidFill>
              <a:effectLst/>
              <a:latin typeface="+mn-lt"/>
              <a:ea typeface="+mn-ea"/>
              <a:cs typeface="+mn-cs"/>
            </a:rPr>
            <a:t>元利償還金が逓増し、令和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年度をピークに</a:t>
          </a:r>
          <a:r>
            <a:rPr kumimoji="1" lang="ja-JP" altLang="ja-JP" sz="1100" b="0" i="0" baseline="0">
              <a:solidFill>
                <a:schemeClr val="dk1"/>
              </a:solidFill>
              <a:effectLst/>
              <a:latin typeface="+mn-lt"/>
              <a:ea typeface="+mn-ea"/>
              <a:cs typeface="+mn-cs"/>
            </a:rPr>
            <a:t>引き続き増加す</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見通しである。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令和元年度に策定した「財政構造の見直し指針」のもと、収支均衡のとれた構造改革を進めることとしている。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141732</xdr:rowOff>
    </xdr:from>
    <xdr:to>
      <xdr:col>81</xdr:col>
      <xdr:colOff>44450</xdr:colOff>
      <xdr:row>39</xdr:row>
      <xdr:rowOff>8890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5683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141732</xdr:rowOff>
    </xdr:from>
    <xdr:to>
      <xdr:col>77</xdr:col>
      <xdr:colOff>44450</xdr:colOff>
      <xdr:row>38</xdr:row>
      <xdr:rowOff>141732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56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141732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59892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83820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5506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90932</xdr:rowOff>
    </xdr:from>
    <xdr:to>
      <xdr:col>77</xdr:col>
      <xdr:colOff>95250</xdr:colOff>
      <xdr:row>39</xdr:row>
      <xdr:rowOff>21082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31259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7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90932</xdr:rowOff>
    </xdr:from>
    <xdr:to>
      <xdr:col>73</xdr:col>
      <xdr:colOff>44450</xdr:colOff>
      <xdr:row>39</xdr:row>
      <xdr:rowOff>21082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31259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96537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地方債現在高の減少</a:t>
          </a:r>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9.4</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及び充当可能基金の増加（前年度比</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億円）等</a:t>
          </a:r>
          <a:r>
            <a:rPr kumimoji="1" lang="ja-JP" altLang="ja-JP" sz="1100" b="0" i="0" baseline="0">
              <a:solidFill>
                <a:schemeClr val="dk1"/>
              </a:solidFill>
              <a:effectLst/>
              <a:latin typeface="+mn-lt"/>
              <a:ea typeface="+mn-ea"/>
              <a:cs typeface="+mn-cs"/>
            </a:rPr>
            <a:t>に伴い比率は低下したが、類似団体平均を上回る状況が続いている。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基金の計画的な積立・取崩や交付税措置のある事業債の活用等を行うことで公債費負担の平準化を図り、類似団体平均に近づけることを目指す。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80675</xdr:rowOff>
    </xdr:from>
    <xdr:to>
      <xdr:col>81</xdr:col>
      <xdr:colOff>44450</xdr:colOff>
      <xdr:row>14</xdr:row>
      <xdr:rowOff>127786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80975"/>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127786</xdr:rowOff>
    </xdr:from>
    <xdr:to>
      <xdr:col>77</xdr:col>
      <xdr:colOff>44450</xdr:colOff>
      <xdr:row>14</xdr:row>
      <xdr:rowOff>161109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28086"/>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161109</xdr:rowOff>
    </xdr:from>
    <xdr:to>
      <xdr:col>72</xdr:col>
      <xdr:colOff>203200</xdr:colOff>
      <xdr:row>15</xdr:row>
      <xdr:rowOff>87328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61409"/>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72390</xdr:rowOff>
    </xdr:from>
    <xdr:to>
      <xdr:col>68</xdr:col>
      <xdr:colOff>152400</xdr:colOff>
      <xdr:row>15</xdr:row>
      <xdr:rowOff>87328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644140"/>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29875</xdr:rowOff>
    </xdr:from>
    <xdr:to>
      <xdr:col>81</xdr:col>
      <xdr:colOff>95250</xdr:colOff>
      <xdr:row>14</xdr:row>
      <xdr:rowOff>131475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1952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76986</xdr:rowOff>
    </xdr:from>
    <xdr:to>
      <xdr:col>77</xdr:col>
      <xdr:colOff>95250</xdr:colOff>
      <xdr:row>15</xdr:row>
      <xdr:rowOff>7136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163363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6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110309</xdr:rowOff>
    </xdr:from>
    <xdr:to>
      <xdr:col>73</xdr:col>
      <xdr:colOff>44450</xdr:colOff>
      <xdr:row>15</xdr:row>
      <xdr:rowOff>40459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25236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9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36528</xdr:rowOff>
    </xdr:from>
    <xdr:to>
      <xdr:col>68</xdr:col>
      <xdr:colOff>203200</xdr:colOff>
      <xdr:row>15</xdr:row>
      <xdr:rowOff>138128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122905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9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107967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56,866
56,102
89.34
24,679,094
23,754,665
710,652
12,852,365
22,206,933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ポイント上昇しており</a:t>
          </a:r>
          <a:r>
            <a:rPr kumimoji="1" lang="ja-JP" altLang="en-US" sz="1100">
              <a:solidFill>
                <a:schemeClr val="dk1"/>
              </a:solidFill>
              <a:effectLst/>
              <a:latin typeface="+mn-lt"/>
              <a:ea typeface="+mn-ea"/>
              <a:cs typeface="+mn-cs"/>
            </a:rPr>
            <a:t>、国庫補助対象となる人件費の減少</a:t>
          </a:r>
          <a:r>
            <a:rPr kumimoji="1" lang="ja-JP" altLang="ja-JP" sz="1100">
              <a:solidFill>
                <a:schemeClr val="dk1"/>
              </a:solidFill>
              <a:effectLst/>
              <a:latin typeface="+mn-lt"/>
              <a:ea typeface="+mn-ea"/>
              <a:cs typeface="+mn-cs"/>
            </a:rPr>
            <a:t>が要因と考えられる。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今後も引き続き、経常経費の縮減や職員の適正配置、民間活力の導入を進め、コストの低減を図っていく。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32294</xdr:rowOff>
    </xdr:from>
    <xdr:to>
      <xdr:col>24</xdr:col>
      <xdr:colOff>25400</xdr:colOff>
      <xdr:row>36</xdr:row>
      <xdr:rowOff>51889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0449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32294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391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37</xdr:row>
      <xdr:rowOff>17599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39180"/>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118836</xdr:rowOff>
    </xdr:from>
    <xdr:to>
      <xdr:col>11</xdr:col>
      <xdr:colOff>9525</xdr:colOff>
      <xdr:row>37</xdr:row>
      <xdr:rowOff>17599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19586"/>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1089</xdr:rowOff>
    </xdr:from>
    <xdr:to>
      <xdr:col>24</xdr:col>
      <xdr:colOff>76200</xdr:colOff>
      <xdr:row>36</xdr:row>
      <xdr:rowOff>102689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144616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4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152944</xdr:rowOff>
    </xdr:from>
    <xdr:to>
      <xdr:col>20</xdr:col>
      <xdr:colOff>38100</xdr:colOff>
      <xdr:row>36</xdr:row>
      <xdr:rowOff>83094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138249</xdr:rowOff>
    </xdr:from>
    <xdr:to>
      <xdr:col>11</xdr:col>
      <xdr:colOff>60325</xdr:colOff>
      <xdr:row>37</xdr:row>
      <xdr:rowOff>68399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53176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68036</xdr:rowOff>
    </xdr:from>
    <xdr:to>
      <xdr:col>6</xdr:col>
      <xdr:colOff>171450</xdr:colOff>
      <xdr:row>35</xdr:row>
      <xdr:rowOff>169636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154413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他の団体と同様に、前年度と比較して上昇している。</a:t>
          </a:r>
          <a:endParaRPr lang="ja-JP" altLang="ja-JP" sz="1400">
            <a:effectLst/>
          </a:endParaRPr>
        </a:p>
        <a:p>
          <a:r>
            <a:rPr kumimoji="1" lang="ja-JP" altLang="ja-JP" sz="1100" baseline="0">
              <a:solidFill>
                <a:schemeClr val="dk1"/>
              </a:solidFill>
              <a:effectLst/>
              <a:latin typeface="+mn-lt"/>
              <a:ea typeface="+mn-ea"/>
              <a:cs typeface="+mn-cs"/>
            </a:rPr>
            <a:t>　物価高騰</a:t>
          </a:r>
          <a:r>
            <a:rPr kumimoji="1" lang="ja-JP" altLang="en-US" sz="1100" baseline="0">
              <a:solidFill>
                <a:schemeClr val="dk1"/>
              </a:solidFill>
              <a:effectLst/>
              <a:latin typeface="+mn-lt"/>
              <a:ea typeface="+mn-ea"/>
              <a:cs typeface="+mn-cs"/>
            </a:rPr>
            <a:t>や指定管理料の増額による</a:t>
          </a:r>
          <a:r>
            <a:rPr kumimoji="1" lang="ja-JP" altLang="ja-JP" sz="1100" baseline="0">
              <a:solidFill>
                <a:schemeClr val="dk1"/>
              </a:solidFill>
              <a:effectLst/>
              <a:latin typeface="+mn-lt"/>
              <a:ea typeface="+mn-ea"/>
              <a:cs typeface="+mn-cs"/>
            </a:rPr>
            <a:t>影響を受けていると考えられる。</a:t>
          </a:r>
          <a:endParaRPr lang="ja-JP" altLang="ja-JP" sz="1400">
            <a:effectLst/>
          </a:endParaRPr>
        </a:p>
        <a:p>
          <a:r>
            <a:rPr kumimoji="1" lang="ja-JP" altLang="ja-JP" sz="1100" baseline="0">
              <a:solidFill>
                <a:schemeClr val="dk1"/>
              </a:solidFill>
              <a:effectLst/>
              <a:latin typeface="+mn-lt"/>
              <a:ea typeface="+mn-ea"/>
              <a:cs typeface="+mn-cs"/>
            </a:rPr>
            <a:t>　定例業務の見直し</a:t>
          </a:r>
          <a:r>
            <a:rPr kumimoji="1" lang="ja-JP" altLang="en-US" sz="1100" baseline="0">
              <a:solidFill>
                <a:schemeClr val="dk1"/>
              </a:solidFill>
              <a:effectLst/>
              <a:latin typeface="+mn-lt"/>
              <a:ea typeface="+mn-ea"/>
              <a:cs typeface="+mn-cs"/>
            </a:rPr>
            <a:t>等</a:t>
          </a:r>
          <a:r>
            <a:rPr kumimoji="1" lang="ja-JP" altLang="ja-JP" sz="1100" baseline="0">
              <a:solidFill>
                <a:schemeClr val="dk1"/>
              </a:solidFill>
              <a:effectLst/>
              <a:latin typeface="+mn-lt"/>
              <a:ea typeface="+mn-ea"/>
              <a:cs typeface="+mn-cs"/>
            </a:rPr>
            <a:t>により、経常経費の縮減</a:t>
          </a:r>
          <a:r>
            <a:rPr kumimoji="1" lang="ja-JP" altLang="ja-JP" sz="1100">
              <a:solidFill>
                <a:schemeClr val="dk1"/>
              </a:solidFill>
              <a:effectLst/>
              <a:latin typeface="+mn-lt"/>
              <a:ea typeface="+mn-ea"/>
              <a:cs typeface="+mn-cs"/>
            </a:rPr>
            <a:t>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9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54610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0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1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類似団体平均を上回っており、その要因として子育て支援関連経費や障害福祉サービス費</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上昇が挙げられる。</a:t>
          </a:r>
          <a:endParaRPr lang="ja-JP" altLang="ja-JP" sz="1400">
            <a:effectLst/>
          </a:endParaRPr>
        </a:p>
        <a:p>
          <a:r>
            <a:rPr kumimoji="1" lang="ja-JP" altLang="ja-JP" sz="1100">
              <a:solidFill>
                <a:schemeClr val="dk1"/>
              </a:solidFill>
              <a:effectLst/>
              <a:latin typeface="+mn-lt"/>
              <a:ea typeface="+mn-ea"/>
              <a:cs typeface="+mn-cs"/>
            </a:rPr>
            <a:t>　過度な財政負担とならないよう、社会福祉の増進とのバランスを見定めながら、施策を展開していく。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364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60</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特別会計への繰出金について、経常経費充当一般財源は前年度比</a:t>
          </a:r>
          <a:r>
            <a:rPr kumimoji="1" lang="en-US" altLang="ja-JP" sz="1100">
              <a:solidFill>
                <a:schemeClr val="dk1"/>
              </a:solidFill>
              <a:effectLst/>
              <a:latin typeface="+mn-lt"/>
              <a:ea typeface="+mn-ea"/>
              <a:cs typeface="+mn-cs"/>
            </a:rPr>
            <a:t>+68,256</a:t>
          </a:r>
          <a:r>
            <a:rPr kumimoji="1" lang="ja-JP" altLang="ja-JP" sz="1100">
              <a:solidFill>
                <a:schemeClr val="dk1"/>
              </a:solidFill>
              <a:effectLst/>
              <a:latin typeface="+mn-lt"/>
              <a:ea typeface="+mn-ea"/>
              <a:cs typeface="+mn-cs"/>
            </a:rPr>
            <a:t>千円であった。社会保障費の増大は避けられないため、独立採算の原則に基づく経営の観点から、保険料（税）改正、経費削減等の必要な措置を講じていく。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1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58</xdr:row>
      <xdr:rowOff>25400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17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25400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1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類似団体平均を下回ってはいるが、 </a:t>
          </a:r>
          <a:r>
            <a:rPr kumimoji="1" lang="ja-JP" altLang="en-US" sz="1100">
              <a:solidFill>
                <a:schemeClr val="dk1"/>
              </a:solidFill>
              <a:effectLst/>
              <a:latin typeface="+mn-lt"/>
              <a:ea typeface="+mn-ea"/>
              <a:cs typeface="+mn-cs"/>
            </a:rPr>
            <a:t>公共下水道事業会計への繰出金の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により、数値は上昇</a:t>
          </a:r>
          <a:r>
            <a:rPr kumimoji="1" lang="ja-JP" altLang="ja-JP" sz="1100" b="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公共下水道事業会計への繰出金は年々増加傾向にあることから、全体の支出を抑えられるよう、奨励的補助金の見直し等を継続して行い、歳出の適正化を図る。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53848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6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80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67564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077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大型建設事業が集中したこと</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増加傾向にあ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年度がピークとなる見通しである。本年度は下松小学校建設事業</a:t>
          </a:r>
          <a:r>
            <a:rPr kumimoji="1" lang="ja-JP" altLang="en-US" sz="1100">
              <a:solidFill>
                <a:schemeClr val="dk1"/>
              </a:solidFill>
              <a:effectLst/>
              <a:latin typeface="+mn-lt"/>
              <a:ea typeface="+mn-ea"/>
              <a:cs typeface="+mn-cs"/>
            </a:rPr>
            <a:t>や消防車両整備事業等</a:t>
          </a:r>
          <a:r>
            <a:rPr kumimoji="1" lang="ja-JP" altLang="ja-JP" sz="1100">
              <a:solidFill>
                <a:schemeClr val="dk1"/>
              </a:solidFill>
              <a:effectLst/>
              <a:latin typeface="+mn-lt"/>
              <a:ea typeface="+mn-ea"/>
              <a:cs typeface="+mn-cs"/>
            </a:rPr>
            <a:t>の元金償還が開始され</a:t>
          </a:r>
          <a:r>
            <a:rPr kumimoji="1" lang="ja-JP" altLang="en-US" sz="1100">
              <a:solidFill>
                <a:schemeClr val="dk1"/>
              </a:solidFill>
              <a:effectLst/>
              <a:latin typeface="+mn-lt"/>
              <a:ea typeface="+mn-ea"/>
              <a:cs typeface="+mn-cs"/>
            </a:rPr>
            <a:t>たことにより、比率が増加した。</a:t>
          </a:r>
          <a:endParaRPr lang="ja-JP" altLang="ja-JP" sz="1400">
            <a:effectLst/>
          </a:endParaRPr>
        </a:p>
        <a:p>
          <a:r>
            <a:rPr kumimoji="1" lang="ja-JP" altLang="ja-JP" sz="1100">
              <a:solidFill>
                <a:schemeClr val="dk1"/>
              </a:solidFill>
              <a:effectLst/>
              <a:latin typeface="+mn-lt"/>
              <a:ea typeface="+mn-ea"/>
              <a:cs typeface="+mn-cs"/>
            </a:rPr>
            <a:t>　公債費の増加が他の経費を圧迫しないよう、地方債残高の推移に注視しながら計画的に事業を実施していく。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394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37846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07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類似団体に比して主に扶助費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物件費の値が高く、</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次行財政改革推進計画（令和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年度）に基づき、民間委託の推進・給与制度の見直し等による歳出削減のほか、市有財産の有効活用や奨励的補助金の見直し等を</a:t>
          </a:r>
          <a:r>
            <a:rPr kumimoji="1" lang="ja-JP" altLang="en-US" sz="1100">
              <a:solidFill>
                <a:schemeClr val="dk1"/>
              </a:solidFill>
              <a:effectLst/>
              <a:latin typeface="+mn-lt"/>
              <a:ea typeface="+mn-ea"/>
              <a:cs typeface="+mn-cs"/>
            </a:rPr>
            <a:t>行い</a:t>
          </a:r>
          <a:r>
            <a:rPr kumimoji="1" lang="ja-JP" altLang="ja-JP" sz="1100">
              <a:solidFill>
                <a:schemeClr val="dk1"/>
              </a:solidFill>
              <a:effectLst/>
              <a:latin typeface="+mn-lt"/>
              <a:ea typeface="+mn-ea"/>
              <a:cs typeface="+mn-cs"/>
            </a:rPr>
            <a:t>、安定した財政基盤の確立と強化を図る。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64136</xdr:rowOff>
    </xdr:from>
    <xdr:to>
      <xdr:col>82</xdr:col>
      <xdr:colOff>107950</xdr:colOff>
      <xdr:row>78</xdr:row>
      <xdr:rowOff>18414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65786"/>
          <a:ext cx="8382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6986</xdr:rowOff>
    </xdr:from>
    <xdr:to>
      <xdr:col>78</xdr:col>
      <xdr:colOff>69850</xdr:colOff>
      <xdr:row>77</xdr:row>
      <xdr:rowOff>64136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371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6986</xdr:rowOff>
    </xdr:from>
    <xdr:to>
      <xdr:col>73</xdr:col>
      <xdr:colOff>180975</xdr:colOff>
      <xdr:row>78</xdr:row>
      <xdr:rowOff>86995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37186"/>
          <a:ext cx="889000" cy="4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64136</xdr:rowOff>
    </xdr:from>
    <xdr:to>
      <xdr:col>69</xdr:col>
      <xdr:colOff>92075</xdr:colOff>
      <xdr:row>78</xdr:row>
      <xdr:rowOff>86995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65786"/>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139064</xdr:rowOff>
    </xdr:from>
    <xdr:to>
      <xdr:col>82</xdr:col>
      <xdr:colOff>158750</xdr:colOff>
      <xdr:row>78</xdr:row>
      <xdr:rowOff>69214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111141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13336</xdr:rowOff>
    </xdr:from>
    <xdr:to>
      <xdr:col>78</xdr:col>
      <xdr:colOff>120650</xdr:colOff>
      <xdr:row>77</xdr:row>
      <xdr:rowOff>114936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99713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0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127635</xdr:rowOff>
    </xdr:from>
    <xdr:to>
      <xdr:col>74</xdr:col>
      <xdr:colOff>31750</xdr:colOff>
      <xdr:row>76</xdr:row>
      <xdr:rowOff>57786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42563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7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36195</xdr:rowOff>
    </xdr:from>
    <xdr:to>
      <xdr:col>69</xdr:col>
      <xdr:colOff>142875</xdr:colOff>
      <xdr:row>78</xdr:row>
      <xdr:rowOff>137795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122572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13336</xdr:rowOff>
    </xdr:from>
    <xdr:to>
      <xdr:col>65</xdr:col>
      <xdr:colOff>53975</xdr:colOff>
      <xdr:row>77</xdr:row>
      <xdr:rowOff>114936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99713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55829</xdr:rowOff>
    </xdr:from>
    <xdr:to>
      <xdr:col>29</xdr:col>
      <xdr:colOff>127000</xdr:colOff>
      <xdr:row>17</xdr:row>
      <xdr:rowOff>71888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8104"/>
          <a:ext cx="647700" cy="1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71888</xdr:rowOff>
    </xdr:from>
    <xdr:to>
      <xdr:col>26</xdr:col>
      <xdr:colOff>50800</xdr:colOff>
      <xdr:row>17</xdr:row>
      <xdr:rowOff>113436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4163"/>
          <a:ext cx="698500" cy="41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113436</xdr:rowOff>
    </xdr:from>
    <xdr:to>
      <xdr:col>22</xdr:col>
      <xdr:colOff>114300</xdr:colOff>
      <xdr:row>17</xdr:row>
      <xdr:rowOff>125190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5711"/>
          <a:ext cx="698500" cy="11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125190</xdr:rowOff>
    </xdr:from>
    <xdr:to>
      <xdr:col>18</xdr:col>
      <xdr:colOff>177800</xdr:colOff>
      <xdr:row>17</xdr:row>
      <xdr:rowOff>135306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7465"/>
          <a:ext cx="698500" cy="10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5029</xdr:rowOff>
    </xdr:from>
    <xdr:to>
      <xdr:col>29</xdr:col>
      <xdr:colOff>177800</xdr:colOff>
      <xdr:row>17</xdr:row>
      <xdr:rowOff>106629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148556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21088</xdr:rowOff>
    </xdr:from>
    <xdr:to>
      <xdr:col>26</xdr:col>
      <xdr:colOff>101600</xdr:colOff>
      <xdr:row>17</xdr:row>
      <xdr:rowOff>122688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3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107465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62636</xdr:rowOff>
    </xdr:from>
    <xdr:to>
      <xdr:col>22</xdr:col>
      <xdr:colOff>165100</xdr:colOff>
      <xdr:row>17</xdr:row>
      <xdr:rowOff>164236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4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149013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74390</xdr:rowOff>
    </xdr:from>
    <xdr:to>
      <xdr:col>19</xdr:col>
      <xdr:colOff>38100</xdr:colOff>
      <xdr:row>18</xdr:row>
      <xdr:rowOff>4540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6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160767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84506</xdr:rowOff>
    </xdr:from>
    <xdr:to>
      <xdr:col>15</xdr:col>
      <xdr:colOff>101600</xdr:colOff>
      <xdr:row>18</xdr:row>
      <xdr:rowOff>14656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170883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32980</xdr:rowOff>
    </xdr:from>
    <xdr:to>
      <xdr:col>29</xdr:col>
      <xdr:colOff>127000</xdr:colOff>
      <xdr:row>36</xdr:row>
      <xdr:rowOff>85787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86230"/>
          <a:ext cx="6477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338520</xdr:rowOff>
    </xdr:from>
    <xdr:to>
      <xdr:col>26</xdr:col>
      <xdr:colOff>50800</xdr:colOff>
      <xdr:row>36</xdr:row>
      <xdr:rowOff>85787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48870"/>
          <a:ext cx="698500" cy="90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338520</xdr:rowOff>
    </xdr:from>
    <xdr:to>
      <xdr:col>22</xdr:col>
      <xdr:colOff>114300</xdr:colOff>
      <xdr:row>36</xdr:row>
      <xdr:rowOff>114329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48870"/>
          <a:ext cx="698500" cy="118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114329</xdr:rowOff>
    </xdr:from>
    <xdr:to>
      <xdr:col>18</xdr:col>
      <xdr:colOff>177800</xdr:colOff>
      <xdr:row>36</xdr:row>
      <xdr:rowOff>117039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67579"/>
          <a:ext cx="698500" cy="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325080</xdr:rowOff>
    </xdr:from>
    <xdr:to>
      <xdr:col>29</xdr:col>
      <xdr:colOff>177800</xdr:colOff>
      <xdr:row>36</xdr:row>
      <xdr:rowOff>83780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35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297157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34987</xdr:rowOff>
    </xdr:from>
    <xdr:to>
      <xdr:col>26</xdr:col>
      <xdr:colOff>101600</xdr:colOff>
      <xdr:row>36</xdr:row>
      <xdr:rowOff>136587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8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121364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287720</xdr:rowOff>
    </xdr:from>
    <xdr:to>
      <xdr:col>22</xdr:col>
      <xdr:colOff>165100</xdr:colOff>
      <xdr:row>36</xdr:row>
      <xdr:rowOff>46420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8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31197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63529</xdr:rowOff>
    </xdr:from>
    <xdr:to>
      <xdr:col>19</xdr:col>
      <xdr:colOff>38100</xdr:colOff>
      <xdr:row>36</xdr:row>
      <xdr:rowOff>165129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16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149906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0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66239</xdr:rowOff>
    </xdr:from>
    <xdr:to>
      <xdr:col>15</xdr:col>
      <xdr:colOff>101600</xdr:colOff>
      <xdr:row>36</xdr:row>
      <xdr:rowOff>167839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56,866
56,102
89.34
24,679,094
23,754,665
710,652
12,852,365
22,206,933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156997</xdr:rowOff>
    </xdr:from>
    <xdr:to>
      <xdr:col>24</xdr:col>
      <xdr:colOff>63500</xdr:colOff>
      <xdr:row>36</xdr:row>
      <xdr:rowOff>160007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9197"/>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160007</xdr:rowOff>
    </xdr:from>
    <xdr:to>
      <xdr:col>19</xdr:col>
      <xdr:colOff>177800</xdr:colOff>
      <xdr:row>37</xdr:row>
      <xdr:rowOff>18561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2207"/>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156578</xdr:rowOff>
    </xdr:from>
    <xdr:to>
      <xdr:col>15</xdr:col>
      <xdr:colOff>50800</xdr:colOff>
      <xdr:row>37</xdr:row>
      <xdr:rowOff>18561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8778"/>
          <a:ext cx="8890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156578</xdr:rowOff>
    </xdr:from>
    <xdr:to>
      <xdr:col>10</xdr:col>
      <xdr:colOff>114300</xdr:colOff>
      <xdr:row>37</xdr:row>
      <xdr:rowOff>122174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8778"/>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106197</xdr:rowOff>
    </xdr:from>
    <xdr:to>
      <xdr:col>24</xdr:col>
      <xdr:colOff>114300</xdr:colOff>
      <xdr:row>37</xdr:row>
      <xdr:rowOff>36347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84624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109207</xdr:rowOff>
    </xdr:from>
    <xdr:to>
      <xdr:col>20</xdr:col>
      <xdr:colOff>38100</xdr:colOff>
      <xdr:row>37</xdr:row>
      <xdr:rowOff>39357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30484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139211</xdr:rowOff>
    </xdr:from>
    <xdr:to>
      <xdr:col>15</xdr:col>
      <xdr:colOff>101600</xdr:colOff>
      <xdr:row>37</xdr:row>
      <xdr:rowOff>69361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60488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105778</xdr:rowOff>
    </xdr:from>
    <xdr:to>
      <xdr:col>10</xdr:col>
      <xdr:colOff>165100</xdr:colOff>
      <xdr:row>37</xdr:row>
      <xdr:rowOff>35928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27055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71374</xdr:rowOff>
    </xdr:from>
    <xdr:to>
      <xdr:col>6</xdr:col>
      <xdr:colOff>38100</xdr:colOff>
      <xdr:row>38</xdr:row>
      <xdr:rowOff>1524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164101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38996</xdr:rowOff>
    </xdr:from>
    <xdr:to>
      <xdr:col>24</xdr:col>
      <xdr:colOff>63500</xdr:colOff>
      <xdr:row>57</xdr:row>
      <xdr:rowOff>66418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11646"/>
          <a:ext cx="838200" cy="2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38996</xdr:rowOff>
    </xdr:from>
    <xdr:to>
      <xdr:col>19</xdr:col>
      <xdr:colOff>177800</xdr:colOff>
      <xdr:row>57</xdr:row>
      <xdr:rowOff>68682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11646"/>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68682</xdr:rowOff>
    </xdr:from>
    <xdr:to>
      <xdr:col>15</xdr:col>
      <xdr:colOff>50800</xdr:colOff>
      <xdr:row>57</xdr:row>
      <xdr:rowOff>84629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41332"/>
          <a:ext cx="8890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84629</xdr:rowOff>
    </xdr:from>
    <xdr:to>
      <xdr:col>10</xdr:col>
      <xdr:colOff>114300</xdr:colOff>
      <xdr:row>57</xdr:row>
      <xdr:rowOff>140876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57279"/>
          <a:ext cx="889000" cy="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15618</xdr:rowOff>
    </xdr:from>
    <xdr:to>
      <xdr:col>24</xdr:col>
      <xdr:colOff>114300</xdr:colOff>
      <xdr:row>57</xdr:row>
      <xdr:rowOff>117218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165495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159646</xdr:rowOff>
    </xdr:from>
    <xdr:to>
      <xdr:col>20</xdr:col>
      <xdr:colOff>38100</xdr:colOff>
      <xdr:row>57</xdr:row>
      <xdr:rowOff>89796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80923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17882</xdr:rowOff>
    </xdr:from>
    <xdr:to>
      <xdr:col>15</xdr:col>
      <xdr:colOff>101600</xdr:colOff>
      <xdr:row>57</xdr:row>
      <xdr:rowOff>119482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110609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8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33829</xdr:rowOff>
    </xdr:from>
    <xdr:to>
      <xdr:col>10</xdr:col>
      <xdr:colOff>165100</xdr:colOff>
      <xdr:row>57</xdr:row>
      <xdr:rowOff>135429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126556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9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90076</xdr:rowOff>
    </xdr:from>
    <xdr:to>
      <xdr:col>6</xdr:col>
      <xdr:colOff>38100</xdr:colOff>
      <xdr:row>58</xdr:row>
      <xdr:rowOff>20226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5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22702</xdr:rowOff>
    </xdr:from>
    <xdr:to>
      <xdr:col>24</xdr:col>
      <xdr:colOff>63500</xdr:colOff>
      <xdr:row>78</xdr:row>
      <xdr:rowOff>30429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5802"/>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22702</xdr:rowOff>
    </xdr:from>
    <xdr:to>
      <xdr:col>19</xdr:col>
      <xdr:colOff>177800</xdr:colOff>
      <xdr:row>78</xdr:row>
      <xdr:rowOff>30293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95802"/>
          <a:ext cx="889000" cy="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30293</xdr:rowOff>
    </xdr:from>
    <xdr:to>
      <xdr:col>15</xdr:col>
      <xdr:colOff>50800</xdr:colOff>
      <xdr:row>78</xdr:row>
      <xdr:rowOff>31984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3393"/>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31984</xdr:rowOff>
    </xdr:from>
    <xdr:to>
      <xdr:col>10</xdr:col>
      <xdr:colOff>114300</xdr:colOff>
      <xdr:row>78</xdr:row>
      <xdr:rowOff>37471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508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151079</xdr:rowOff>
    </xdr:from>
    <xdr:to>
      <xdr:col>24</xdr:col>
      <xdr:colOff>114300</xdr:colOff>
      <xdr:row>78</xdr:row>
      <xdr:rowOff>81229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66006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143352</xdr:rowOff>
    </xdr:from>
    <xdr:to>
      <xdr:col>20</xdr:col>
      <xdr:colOff>38100</xdr:colOff>
      <xdr:row>78</xdr:row>
      <xdr:rowOff>73502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64629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150943</xdr:rowOff>
    </xdr:from>
    <xdr:to>
      <xdr:col>15</xdr:col>
      <xdr:colOff>101600</xdr:colOff>
      <xdr:row>78</xdr:row>
      <xdr:rowOff>81093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72220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152634</xdr:rowOff>
    </xdr:from>
    <xdr:to>
      <xdr:col>10</xdr:col>
      <xdr:colOff>165100</xdr:colOff>
      <xdr:row>78</xdr:row>
      <xdr:rowOff>82784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73911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158121</xdr:rowOff>
    </xdr:from>
    <xdr:to>
      <xdr:col>6</xdr:col>
      <xdr:colOff>38100</xdr:colOff>
      <xdr:row>78</xdr:row>
      <xdr:rowOff>88271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79398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140329</xdr:rowOff>
    </xdr:from>
    <xdr:to>
      <xdr:col>24</xdr:col>
      <xdr:colOff>63500</xdr:colOff>
      <xdr:row>96</xdr:row>
      <xdr:rowOff>40416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28079"/>
          <a:ext cx="838200" cy="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64663</xdr:rowOff>
    </xdr:from>
    <xdr:to>
      <xdr:col>19</xdr:col>
      <xdr:colOff>177800</xdr:colOff>
      <xdr:row>96</xdr:row>
      <xdr:rowOff>40416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52413"/>
          <a:ext cx="889000" cy="14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64663</xdr:rowOff>
    </xdr:from>
    <xdr:to>
      <xdr:col>15</xdr:col>
      <xdr:colOff>50800</xdr:colOff>
      <xdr:row>97</xdr:row>
      <xdr:rowOff>43831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52413"/>
          <a:ext cx="889000" cy="3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43831</xdr:rowOff>
    </xdr:from>
    <xdr:to>
      <xdr:col>10</xdr:col>
      <xdr:colOff>114300</xdr:colOff>
      <xdr:row>97</xdr:row>
      <xdr:rowOff>97952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74481"/>
          <a:ext cx="889000" cy="5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89529</xdr:rowOff>
    </xdr:from>
    <xdr:to>
      <xdr:col>24</xdr:col>
      <xdr:colOff>114300</xdr:colOff>
      <xdr:row>96</xdr:row>
      <xdr:rowOff>19679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112406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2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161066</xdr:rowOff>
    </xdr:from>
    <xdr:to>
      <xdr:col>20</xdr:col>
      <xdr:colOff>38100</xdr:colOff>
      <xdr:row>96</xdr:row>
      <xdr:rowOff>91216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107743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2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13863</xdr:rowOff>
    </xdr:from>
    <xdr:to>
      <xdr:col>15</xdr:col>
      <xdr:colOff>101600</xdr:colOff>
      <xdr:row>95</xdr:row>
      <xdr:rowOff>115463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131990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7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164481</xdr:rowOff>
    </xdr:from>
    <xdr:to>
      <xdr:col>10</xdr:col>
      <xdr:colOff>165100</xdr:colOff>
      <xdr:row>97</xdr:row>
      <xdr:rowOff>94631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111158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47152</xdr:rowOff>
    </xdr:from>
    <xdr:to>
      <xdr:col>6</xdr:col>
      <xdr:colOff>38100</xdr:colOff>
      <xdr:row>97</xdr:row>
      <xdr:rowOff>148752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165279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5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42436</xdr:rowOff>
    </xdr:from>
    <xdr:to>
      <xdr:col>55</xdr:col>
      <xdr:colOff>0</xdr:colOff>
      <xdr:row>38</xdr:row>
      <xdr:rowOff>85500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57536"/>
          <a:ext cx="8382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42436</xdr:rowOff>
    </xdr:from>
    <xdr:to>
      <xdr:col>50</xdr:col>
      <xdr:colOff>114300</xdr:colOff>
      <xdr:row>38</xdr:row>
      <xdr:rowOff>87623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557536"/>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30799</xdr:rowOff>
    </xdr:from>
    <xdr:to>
      <xdr:col>45</xdr:col>
      <xdr:colOff>177800</xdr:colOff>
      <xdr:row>38</xdr:row>
      <xdr:rowOff>87623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17199"/>
          <a:ext cx="889000" cy="108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30799</xdr:rowOff>
    </xdr:from>
    <xdr:to>
      <xdr:col>41</xdr:col>
      <xdr:colOff>50800</xdr:colOff>
      <xdr:row>39</xdr:row>
      <xdr:rowOff>52832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17199"/>
          <a:ext cx="889000" cy="122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34700</xdr:rowOff>
    </xdr:from>
    <xdr:to>
      <xdr:col>55</xdr:col>
      <xdr:colOff>50800</xdr:colOff>
      <xdr:row>38</xdr:row>
      <xdr:rowOff>136300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13127</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2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163086</xdr:rowOff>
    </xdr:from>
    <xdr:to>
      <xdr:col>50</xdr:col>
      <xdr:colOff>165100</xdr:colOff>
      <xdr:row>38</xdr:row>
      <xdr:rowOff>93236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0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84363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9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36823</xdr:rowOff>
    </xdr:from>
    <xdr:to>
      <xdr:col>46</xdr:col>
      <xdr:colOff>38100</xdr:colOff>
      <xdr:row>38</xdr:row>
      <xdr:rowOff>138423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129550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151449</xdr:rowOff>
    </xdr:from>
    <xdr:to>
      <xdr:col>41</xdr:col>
      <xdr:colOff>101600</xdr:colOff>
      <xdr:row>32</xdr:row>
      <xdr:rowOff>81599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46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72726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55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2032</xdr:rowOff>
    </xdr:from>
    <xdr:to>
      <xdr:col>36</xdr:col>
      <xdr:colOff>165100</xdr:colOff>
      <xdr:row>39</xdr:row>
      <xdr:rowOff>103632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94759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97344</xdr:rowOff>
    </xdr:from>
    <xdr:to>
      <xdr:col>55</xdr:col>
      <xdr:colOff>0</xdr:colOff>
      <xdr:row>56</xdr:row>
      <xdr:rowOff>162723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698544"/>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97344</xdr:rowOff>
    </xdr:from>
    <xdr:to>
      <xdr:col>50</xdr:col>
      <xdr:colOff>114300</xdr:colOff>
      <xdr:row>57</xdr:row>
      <xdr:rowOff>5555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698544"/>
          <a:ext cx="889000" cy="7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93545</xdr:rowOff>
    </xdr:from>
    <xdr:to>
      <xdr:col>45</xdr:col>
      <xdr:colOff>177800</xdr:colOff>
      <xdr:row>57</xdr:row>
      <xdr:rowOff>5555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94745"/>
          <a:ext cx="889000" cy="8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154004</xdr:rowOff>
    </xdr:from>
    <xdr:to>
      <xdr:col>41</xdr:col>
      <xdr:colOff>50800</xdr:colOff>
      <xdr:row>56</xdr:row>
      <xdr:rowOff>93545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240854"/>
          <a:ext cx="889000" cy="4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111923</xdr:rowOff>
    </xdr:from>
    <xdr:to>
      <xdr:col>55</xdr:col>
      <xdr:colOff>50800</xdr:colOff>
      <xdr:row>57</xdr:row>
      <xdr:rowOff>42073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1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90350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9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46544</xdr:rowOff>
    </xdr:from>
    <xdr:to>
      <xdr:col>50</xdr:col>
      <xdr:colOff>165100</xdr:colOff>
      <xdr:row>56</xdr:row>
      <xdr:rowOff>148144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139271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126205</xdr:rowOff>
    </xdr:from>
    <xdr:to>
      <xdr:col>46</xdr:col>
      <xdr:colOff>38100</xdr:colOff>
      <xdr:row>57</xdr:row>
      <xdr:rowOff>56355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2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47482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2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42745</xdr:rowOff>
    </xdr:from>
    <xdr:to>
      <xdr:col>41</xdr:col>
      <xdr:colOff>101600</xdr:colOff>
      <xdr:row>56</xdr:row>
      <xdr:rowOff>144345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135472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3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103204</xdr:rowOff>
    </xdr:from>
    <xdr:to>
      <xdr:col>36</xdr:col>
      <xdr:colOff>165100</xdr:colOff>
      <xdr:row>54</xdr:row>
      <xdr:rowOff>33354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1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49881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9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101315</xdr:rowOff>
    </xdr:from>
    <xdr:to>
      <xdr:col>55</xdr:col>
      <xdr:colOff>0</xdr:colOff>
      <xdr:row>78</xdr:row>
      <xdr:rowOff>114915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74415"/>
          <a:ext cx="838200" cy="1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114915</xdr:rowOff>
    </xdr:from>
    <xdr:to>
      <xdr:col>50</xdr:col>
      <xdr:colOff>114300</xdr:colOff>
      <xdr:row>78</xdr:row>
      <xdr:rowOff>133395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88015"/>
          <a:ext cx="8890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133395</xdr:rowOff>
    </xdr:from>
    <xdr:to>
      <xdr:col>45</xdr:col>
      <xdr:colOff>177800</xdr:colOff>
      <xdr:row>78</xdr:row>
      <xdr:rowOff>140939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506495"/>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166466</xdr:rowOff>
    </xdr:from>
    <xdr:to>
      <xdr:col>41</xdr:col>
      <xdr:colOff>50800</xdr:colOff>
      <xdr:row>78</xdr:row>
      <xdr:rowOff>140939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196666"/>
          <a:ext cx="889000" cy="3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50515</xdr:rowOff>
    </xdr:from>
    <xdr:to>
      <xdr:col>55</xdr:col>
      <xdr:colOff>50800</xdr:colOff>
      <xdr:row>78</xdr:row>
      <xdr:rowOff>152115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136892</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3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64115</xdr:rowOff>
    </xdr:from>
    <xdr:to>
      <xdr:col>50</xdr:col>
      <xdr:colOff>165100</xdr:colOff>
      <xdr:row>78</xdr:row>
      <xdr:rowOff>165715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156842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82595</xdr:rowOff>
    </xdr:from>
    <xdr:to>
      <xdr:col>46</xdr:col>
      <xdr:colOff>38100</xdr:colOff>
      <xdr:row>79</xdr:row>
      <xdr:rowOff>12745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3872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4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90139</xdr:rowOff>
    </xdr:from>
    <xdr:to>
      <xdr:col>41</xdr:col>
      <xdr:colOff>101600</xdr:colOff>
      <xdr:row>79</xdr:row>
      <xdr:rowOff>20289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11416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5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115666</xdr:rowOff>
    </xdr:from>
    <xdr:to>
      <xdr:col>36</xdr:col>
      <xdr:colOff>165100</xdr:colOff>
      <xdr:row>77</xdr:row>
      <xdr:rowOff>45816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62342</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92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151740</xdr:rowOff>
    </xdr:from>
    <xdr:to>
      <xdr:col>55</xdr:col>
      <xdr:colOff>0</xdr:colOff>
      <xdr:row>97</xdr:row>
      <xdr:rowOff>106693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610940"/>
          <a:ext cx="838200" cy="1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151740</xdr:rowOff>
    </xdr:from>
    <xdr:to>
      <xdr:col>50</xdr:col>
      <xdr:colOff>114300</xdr:colOff>
      <xdr:row>96</xdr:row>
      <xdr:rowOff>170942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1094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60820</xdr:rowOff>
    </xdr:from>
    <xdr:to>
      <xdr:col>45</xdr:col>
      <xdr:colOff>177800</xdr:colOff>
      <xdr:row>96</xdr:row>
      <xdr:rowOff>170942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20020"/>
          <a:ext cx="889000" cy="1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90475</xdr:rowOff>
    </xdr:from>
    <xdr:to>
      <xdr:col>41</xdr:col>
      <xdr:colOff>50800</xdr:colOff>
      <xdr:row>96</xdr:row>
      <xdr:rowOff>60820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78225"/>
          <a:ext cx="889000" cy="1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55893</xdr:rowOff>
    </xdr:from>
    <xdr:to>
      <xdr:col>55</xdr:col>
      <xdr:colOff>50800</xdr:colOff>
      <xdr:row>97</xdr:row>
      <xdr:rowOff>157493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34320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6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100940</xdr:rowOff>
    </xdr:from>
    <xdr:to>
      <xdr:col>50</xdr:col>
      <xdr:colOff>165100</xdr:colOff>
      <xdr:row>97</xdr:row>
      <xdr:rowOff>31090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22217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5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120142</xdr:rowOff>
    </xdr:from>
    <xdr:to>
      <xdr:col>46</xdr:col>
      <xdr:colOff>38100</xdr:colOff>
      <xdr:row>97</xdr:row>
      <xdr:rowOff>50292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41419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7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10020</xdr:rowOff>
    </xdr:from>
    <xdr:to>
      <xdr:col>41</xdr:col>
      <xdr:colOff>101600</xdr:colOff>
      <xdr:row>96</xdr:row>
      <xdr:rowOff>111620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128147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39675</xdr:rowOff>
    </xdr:from>
    <xdr:to>
      <xdr:col>36</xdr:col>
      <xdr:colOff>165100</xdr:colOff>
      <xdr:row>95</xdr:row>
      <xdr:rowOff>141275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157802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133871</xdr:rowOff>
    </xdr:from>
    <xdr:to>
      <xdr:col>85</xdr:col>
      <xdr:colOff>127000</xdr:colOff>
      <xdr:row>38</xdr:row>
      <xdr:rowOff>135608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48971"/>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132270</xdr:rowOff>
    </xdr:from>
    <xdr:to>
      <xdr:col>81</xdr:col>
      <xdr:colOff>50800</xdr:colOff>
      <xdr:row>38</xdr:row>
      <xdr:rowOff>135608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7370"/>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100724</xdr:rowOff>
    </xdr:from>
    <xdr:to>
      <xdr:col>76</xdr:col>
      <xdr:colOff>114300</xdr:colOff>
      <xdr:row>38</xdr:row>
      <xdr:rowOff>132270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15824"/>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36647</xdr:rowOff>
    </xdr:from>
    <xdr:to>
      <xdr:col>71</xdr:col>
      <xdr:colOff>177800</xdr:colOff>
      <xdr:row>38</xdr:row>
      <xdr:rowOff>100724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51747"/>
          <a:ext cx="889000" cy="6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83071</xdr:rowOff>
    </xdr:from>
    <xdr:to>
      <xdr:col>85</xdr:col>
      <xdr:colOff>177800</xdr:colOff>
      <xdr:row>39</xdr:row>
      <xdr:rowOff>13221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84808</xdr:rowOff>
    </xdr:from>
    <xdr:to>
      <xdr:col>81</xdr:col>
      <xdr:colOff>101600</xdr:colOff>
      <xdr:row>39</xdr:row>
      <xdr:rowOff>14958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6085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81470</xdr:rowOff>
    </xdr:from>
    <xdr:to>
      <xdr:col>76</xdr:col>
      <xdr:colOff>165100</xdr:colOff>
      <xdr:row>39</xdr:row>
      <xdr:rowOff>11620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2747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9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49924</xdr:rowOff>
    </xdr:from>
    <xdr:to>
      <xdr:col>72</xdr:col>
      <xdr:colOff>38100</xdr:colOff>
      <xdr:row>38</xdr:row>
      <xdr:rowOff>151524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142651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5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157297</xdr:rowOff>
    </xdr:from>
    <xdr:to>
      <xdr:col>67</xdr:col>
      <xdr:colOff>101600</xdr:colOff>
      <xdr:row>38</xdr:row>
      <xdr:rowOff>87447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103974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27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29612</xdr:rowOff>
    </xdr:from>
    <xdr:to>
      <xdr:col>85</xdr:col>
      <xdr:colOff>127000</xdr:colOff>
      <xdr:row>76</xdr:row>
      <xdr:rowOff>62923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59812"/>
          <a:ext cx="8382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62923</xdr:rowOff>
    </xdr:from>
    <xdr:to>
      <xdr:col>81</xdr:col>
      <xdr:colOff>50800</xdr:colOff>
      <xdr:row>76</xdr:row>
      <xdr:rowOff>82680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93123"/>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82680</xdr:rowOff>
    </xdr:from>
    <xdr:to>
      <xdr:col>76</xdr:col>
      <xdr:colOff>114300</xdr:colOff>
      <xdr:row>76</xdr:row>
      <xdr:rowOff>99058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12880"/>
          <a:ext cx="889000" cy="1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99058</xdr:rowOff>
    </xdr:from>
    <xdr:to>
      <xdr:col>71</xdr:col>
      <xdr:colOff>177800</xdr:colOff>
      <xdr:row>76</xdr:row>
      <xdr:rowOff>101540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29258"/>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150262</xdr:rowOff>
    </xdr:from>
    <xdr:to>
      <xdr:col>85</xdr:col>
      <xdr:colOff>177800</xdr:colOff>
      <xdr:row>76</xdr:row>
      <xdr:rowOff>80412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0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128689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8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12123</xdr:rowOff>
    </xdr:from>
    <xdr:to>
      <xdr:col>81</xdr:col>
      <xdr:colOff>101600</xdr:colOff>
      <xdr:row>76</xdr:row>
      <xdr:rowOff>113723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104850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31880</xdr:rowOff>
    </xdr:from>
    <xdr:to>
      <xdr:col>76</xdr:col>
      <xdr:colOff>165100</xdr:colOff>
      <xdr:row>76</xdr:row>
      <xdr:rowOff>133480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6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124607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5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48258</xdr:rowOff>
    </xdr:from>
    <xdr:to>
      <xdr:col>72</xdr:col>
      <xdr:colOff>38100</xdr:colOff>
      <xdr:row>76</xdr:row>
      <xdr:rowOff>149858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140985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50740</xdr:rowOff>
    </xdr:from>
    <xdr:to>
      <xdr:col>67</xdr:col>
      <xdr:colOff>101600</xdr:colOff>
      <xdr:row>76</xdr:row>
      <xdr:rowOff>152340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8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143467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7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8913</xdr:rowOff>
    </xdr:from>
    <xdr:to>
      <xdr:col>85</xdr:col>
      <xdr:colOff>127000</xdr:colOff>
      <xdr:row>98</xdr:row>
      <xdr:rowOff>11885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11013"/>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75372</xdr:rowOff>
    </xdr:from>
    <xdr:to>
      <xdr:col>81</xdr:col>
      <xdr:colOff>50800</xdr:colOff>
      <xdr:row>98</xdr:row>
      <xdr:rowOff>11885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06022"/>
          <a:ext cx="889000" cy="10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75372</xdr:rowOff>
    </xdr:from>
    <xdr:to>
      <xdr:col>76</xdr:col>
      <xdr:colOff>114300</xdr:colOff>
      <xdr:row>98</xdr:row>
      <xdr:rowOff>69757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06022"/>
          <a:ext cx="889000" cy="16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116145</xdr:rowOff>
    </xdr:from>
    <xdr:to>
      <xdr:col>71</xdr:col>
      <xdr:colOff>177800</xdr:colOff>
      <xdr:row>98</xdr:row>
      <xdr:rowOff>69757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46795"/>
          <a:ext cx="889000" cy="12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129563</xdr:rowOff>
    </xdr:from>
    <xdr:to>
      <xdr:col>85</xdr:col>
      <xdr:colOff>177800</xdr:colOff>
      <xdr:row>98</xdr:row>
      <xdr:rowOff>59713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44490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132535</xdr:rowOff>
    </xdr:from>
    <xdr:to>
      <xdr:col>81</xdr:col>
      <xdr:colOff>101600</xdr:colOff>
      <xdr:row>98</xdr:row>
      <xdr:rowOff>62685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53812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5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24572</xdr:rowOff>
    </xdr:from>
    <xdr:to>
      <xdr:col>76</xdr:col>
      <xdr:colOff>165100</xdr:colOff>
      <xdr:row>97</xdr:row>
      <xdr:rowOff>126172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117299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18957</xdr:rowOff>
    </xdr:from>
    <xdr:to>
      <xdr:col>72</xdr:col>
      <xdr:colOff>38100</xdr:colOff>
      <xdr:row>98</xdr:row>
      <xdr:rowOff>120557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111684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1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65345</xdr:rowOff>
    </xdr:from>
    <xdr:to>
      <xdr:col>67</xdr:col>
      <xdr:colOff>101600</xdr:colOff>
      <xdr:row>97</xdr:row>
      <xdr:rowOff>166945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12022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7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150178</xdr:rowOff>
    </xdr:from>
    <xdr:to>
      <xdr:col>116</xdr:col>
      <xdr:colOff>63500</xdr:colOff>
      <xdr:row>58</xdr:row>
      <xdr:rowOff>35154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22828"/>
          <a:ext cx="8382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32372</xdr:rowOff>
    </xdr:from>
    <xdr:to>
      <xdr:col>111</xdr:col>
      <xdr:colOff>177800</xdr:colOff>
      <xdr:row>58</xdr:row>
      <xdr:rowOff>35154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76472"/>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32372</xdr:rowOff>
    </xdr:from>
    <xdr:to>
      <xdr:col>107</xdr:col>
      <xdr:colOff>50800</xdr:colOff>
      <xdr:row>58</xdr:row>
      <xdr:rowOff>49822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76472"/>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33782</xdr:rowOff>
    </xdr:from>
    <xdr:to>
      <xdr:col>102</xdr:col>
      <xdr:colOff>114300</xdr:colOff>
      <xdr:row>58</xdr:row>
      <xdr:rowOff>49822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77882"/>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99378</xdr:rowOff>
    </xdr:from>
    <xdr:to>
      <xdr:col>116</xdr:col>
      <xdr:colOff>114300</xdr:colOff>
      <xdr:row>58</xdr:row>
      <xdr:rowOff>29528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122255</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2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155804</xdr:rowOff>
    </xdr:from>
    <xdr:to>
      <xdr:col>112</xdr:col>
      <xdr:colOff>38100</xdr:colOff>
      <xdr:row>58</xdr:row>
      <xdr:rowOff>85954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2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102481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153022</xdr:rowOff>
    </xdr:from>
    <xdr:to>
      <xdr:col>107</xdr:col>
      <xdr:colOff>101600</xdr:colOff>
      <xdr:row>58</xdr:row>
      <xdr:rowOff>83172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99699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0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170472</xdr:rowOff>
    </xdr:from>
    <xdr:to>
      <xdr:col>102</xdr:col>
      <xdr:colOff>165100</xdr:colOff>
      <xdr:row>58</xdr:row>
      <xdr:rowOff>100622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91749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3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154432</xdr:rowOff>
    </xdr:from>
    <xdr:to>
      <xdr:col>98</xdr:col>
      <xdr:colOff>38100</xdr:colOff>
      <xdr:row>58</xdr:row>
      <xdr:rowOff>84582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2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75709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1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95740</xdr:rowOff>
    </xdr:from>
    <xdr:to>
      <xdr:col>116</xdr:col>
      <xdr:colOff>63500</xdr:colOff>
      <xdr:row>76</xdr:row>
      <xdr:rowOff>128956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25940"/>
          <a:ext cx="8382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60833</xdr:rowOff>
    </xdr:from>
    <xdr:to>
      <xdr:col>111</xdr:col>
      <xdr:colOff>177800</xdr:colOff>
      <xdr:row>76</xdr:row>
      <xdr:rowOff>128956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091033"/>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60833</xdr:rowOff>
    </xdr:from>
    <xdr:to>
      <xdr:col>107</xdr:col>
      <xdr:colOff>50800</xdr:colOff>
      <xdr:row>76</xdr:row>
      <xdr:rowOff>145712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91033"/>
          <a:ext cx="8890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145712</xdr:rowOff>
    </xdr:from>
    <xdr:to>
      <xdr:col>102</xdr:col>
      <xdr:colOff>114300</xdr:colOff>
      <xdr:row>76</xdr:row>
      <xdr:rowOff>171017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75912"/>
          <a:ext cx="889000" cy="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44940</xdr:rowOff>
    </xdr:from>
    <xdr:to>
      <xdr:col>116</xdr:col>
      <xdr:colOff>114300</xdr:colOff>
      <xdr:row>76</xdr:row>
      <xdr:rowOff>146540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23367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78156</xdr:rowOff>
    </xdr:from>
    <xdr:to>
      <xdr:col>112</xdr:col>
      <xdr:colOff>38100</xdr:colOff>
      <xdr:row>77</xdr:row>
      <xdr:rowOff>8306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170883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10033</xdr:rowOff>
    </xdr:from>
    <xdr:to>
      <xdr:col>107</xdr:col>
      <xdr:colOff>101600</xdr:colOff>
      <xdr:row>76</xdr:row>
      <xdr:rowOff>111633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128160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94912</xdr:rowOff>
    </xdr:from>
    <xdr:to>
      <xdr:col>102</xdr:col>
      <xdr:colOff>165100</xdr:colOff>
      <xdr:row>77</xdr:row>
      <xdr:rowOff>25062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16189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120217</xdr:rowOff>
    </xdr:from>
    <xdr:to>
      <xdr:col>98</xdr:col>
      <xdr:colOff>38100</xdr:colOff>
      <xdr:row>77</xdr:row>
      <xdr:rowOff>50367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41494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4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おおむね類似団体平均を下回っているが、扶助費と貸付金については平均を上回っている。</a:t>
          </a:r>
          <a:endParaRPr lang="ja-JP" altLang="ja-JP" sz="1400">
            <a:effectLst/>
          </a:endParaRPr>
        </a:p>
        <a:p>
          <a:r>
            <a:rPr kumimoji="1" lang="ja-JP" altLang="ja-JP" sz="1100">
              <a:solidFill>
                <a:schemeClr val="dk1"/>
              </a:solidFill>
              <a:effectLst/>
              <a:latin typeface="+mn-lt"/>
              <a:ea typeface="+mn-ea"/>
              <a:cs typeface="+mn-cs"/>
            </a:rPr>
            <a:t>　・扶助費：国の給付金事業の実施に加え、私立保育所や障害福祉サービス事業所の増加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により、関連経費が上昇している。</a:t>
          </a:r>
          <a:endParaRPr lang="ja-JP" altLang="ja-JP" sz="1400">
            <a:effectLst/>
          </a:endParaRPr>
        </a:p>
        <a:p>
          <a:r>
            <a:rPr kumimoji="1" lang="ja-JP" altLang="ja-JP" sz="1100">
              <a:solidFill>
                <a:schemeClr val="dk1"/>
              </a:solidFill>
              <a:effectLst/>
              <a:latin typeface="+mn-lt"/>
              <a:ea typeface="+mn-ea"/>
              <a:cs typeface="+mn-cs"/>
            </a:rPr>
            <a:t>　・貸付金：新型コロナウイルス感染症対策としての中小企業制度融資が増大している。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56,866
56,102
89.34
24,679,094
23,754,665
710,652
12,852,365
22,206,933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65634</xdr:rowOff>
    </xdr:from>
    <xdr:to>
      <xdr:col>24</xdr:col>
      <xdr:colOff>63500</xdr:colOff>
      <xdr:row>34</xdr:row>
      <xdr:rowOff>135585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94934"/>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135585</xdr:rowOff>
    </xdr:from>
    <xdr:to>
      <xdr:col>19</xdr:col>
      <xdr:colOff>177800</xdr:colOff>
      <xdr:row>34</xdr:row>
      <xdr:rowOff>159817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64885"/>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144272</xdr:rowOff>
    </xdr:from>
    <xdr:to>
      <xdr:col>15</xdr:col>
      <xdr:colOff>50800</xdr:colOff>
      <xdr:row>34</xdr:row>
      <xdr:rowOff>159817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7357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34087</xdr:rowOff>
    </xdr:from>
    <xdr:to>
      <xdr:col>10</xdr:col>
      <xdr:colOff>114300</xdr:colOff>
      <xdr:row>34</xdr:row>
      <xdr:rowOff>144272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3387"/>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14834</xdr:rowOff>
    </xdr:from>
    <xdr:to>
      <xdr:col>24</xdr:col>
      <xdr:colOff>114300</xdr:colOff>
      <xdr:row>34</xdr:row>
      <xdr:rowOff>116434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37711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84785</xdr:rowOff>
    </xdr:from>
    <xdr:to>
      <xdr:col>20</xdr:col>
      <xdr:colOff>38100</xdr:colOff>
      <xdr:row>35</xdr:row>
      <xdr:rowOff>14935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31462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8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109017</xdr:rowOff>
    </xdr:from>
    <xdr:to>
      <xdr:col>15</xdr:col>
      <xdr:colOff>101600</xdr:colOff>
      <xdr:row>35</xdr:row>
      <xdr:rowOff>39167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55694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93472</xdr:rowOff>
    </xdr:from>
    <xdr:to>
      <xdr:col>10</xdr:col>
      <xdr:colOff>165100</xdr:colOff>
      <xdr:row>35</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40149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154737</xdr:rowOff>
    </xdr:from>
    <xdr:to>
      <xdr:col>6</xdr:col>
      <xdr:colOff>38100</xdr:colOff>
      <xdr:row>34</xdr:row>
      <xdr:rowOff>84887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101414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88745</xdr:rowOff>
    </xdr:from>
    <xdr:to>
      <xdr:col>24</xdr:col>
      <xdr:colOff>63500</xdr:colOff>
      <xdr:row>57</xdr:row>
      <xdr:rowOff>95640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61395"/>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49864</xdr:rowOff>
    </xdr:from>
    <xdr:to>
      <xdr:col>19</xdr:col>
      <xdr:colOff>177800</xdr:colOff>
      <xdr:row>57</xdr:row>
      <xdr:rowOff>95640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22514"/>
          <a:ext cx="889000" cy="4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2613</xdr:rowOff>
    </xdr:from>
    <xdr:to>
      <xdr:col>15</xdr:col>
      <xdr:colOff>50800</xdr:colOff>
      <xdr:row>57</xdr:row>
      <xdr:rowOff>49864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32363"/>
          <a:ext cx="889000" cy="39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2613</xdr:rowOff>
    </xdr:from>
    <xdr:to>
      <xdr:col>10</xdr:col>
      <xdr:colOff>114300</xdr:colOff>
      <xdr:row>57</xdr:row>
      <xdr:rowOff>76268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32363"/>
          <a:ext cx="889000" cy="4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37945</xdr:rowOff>
    </xdr:from>
    <xdr:to>
      <xdr:col>24</xdr:col>
      <xdr:colOff>114300</xdr:colOff>
      <xdr:row>57</xdr:row>
      <xdr:rowOff>139545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1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124322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2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44840</xdr:rowOff>
    </xdr:from>
    <xdr:to>
      <xdr:col>20</xdr:col>
      <xdr:colOff>38100</xdr:colOff>
      <xdr:row>57</xdr:row>
      <xdr:rowOff>146440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1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137567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1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170514</xdr:rowOff>
    </xdr:from>
    <xdr:to>
      <xdr:col>15</xdr:col>
      <xdr:colOff>101600</xdr:colOff>
      <xdr:row>57</xdr:row>
      <xdr:rowOff>100664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91791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123263</xdr:rowOff>
    </xdr:from>
    <xdr:to>
      <xdr:col>10</xdr:col>
      <xdr:colOff>165100</xdr:colOff>
      <xdr:row>55</xdr:row>
      <xdr:rowOff>53413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8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44540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7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25468</xdr:rowOff>
    </xdr:from>
    <xdr:to>
      <xdr:col>6</xdr:col>
      <xdr:colOff>38100</xdr:colOff>
      <xdr:row>57</xdr:row>
      <xdr:rowOff>127068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9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170583</xdr:rowOff>
    </xdr:from>
    <xdr:to>
      <xdr:col>24</xdr:col>
      <xdr:colOff>63500</xdr:colOff>
      <xdr:row>77</xdr:row>
      <xdr:rowOff>56728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00783"/>
          <a:ext cx="838200" cy="5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162539</xdr:rowOff>
    </xdr:from>
    <xdr:to>
      <xdr:col>19</xdr:col>
      <xdr:colOff>177800</xdr:colOff>
      <xdr:row>77</xdr:row>
      <xdr:rowOff>56728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92739"/>
          <a:ext cx="889000" cy="6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162539</xdr:rowOff>
    </xdr:from>
    <xdr:to>
      <xdr:col>15</xdr:col>
      <xdr:colOff>50800</xdr:colOff>
      <xdr:row>78</xdr:row>
      <xdr:rowOff>52081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92739"/>
          <a:ext cx="889000" cy="2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45757</xdr:rowOff>
    </xdr:from>
    <xdr:to>
      <xdr:col>10</xdr:col>
      <xdr:colOff>114300</xdr:colOff>
      <xdr:row>78</xdr:row>
      <xdr:rowOff>52081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418857"/>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119783</xdr:rowOff>
    </xdr:from>
    <xdr:to>
      <xdr:col>24</xdr:col>
      <xdr:colOff>114300</xdr:colOff>
      <xdr:row>77</xdr:row>
      <xdr:rowOff>49933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98210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5928</xdr:rowOff>
    </xdr:from>
    <xdr:to>
      <xdr:col>20</xdr:col>
      <xdr:colOff>38100</xdr:colOff>
      <xdr:row>77</xdr:row>
      <xdr:rowOff>107528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98655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111739</xdr:rowOff>
    </xdr:from>
    <xdr:to>
      <xdr:col>15</xdr:col>
      <xdr:colOff>101600</xdr:colOff>
      <xdr:row>77</xdr:row>
      <xdr:rowOff>41889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33016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1281</xdr:rowOff>
    </xdr:from>
    <xdr:to>
      <xdr:col>10</xdr:col>
      <xdr:colOff>165100</xdr:colOff>
      <xdr:row>78</xdr:row>
      <xdr:rowOff>102881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94008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6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166407</xdr:rowOff>
    </xdr:from>
    <xdr:to>
      <xdr:col>6</xdr:col>
      <xdr:colOff>38100</xdr:colOff>
      <xdr:row>78</xdr:row>
      <xdr:rowOff>96557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87684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126631</xdr:rowOff>
    </xdr:from>
    <xdr:to>
      <xdr:col>24</xdr:col>
      <xdr:colOff>63500</xdr:colOff>
      <xdr:row>97</xdr:row>
      <xdr:rowOff>94895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85831"/>
          <a:ext cx="838200" cy="13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126631</xdr:rowOff>
    </xdr:from>
    <xdr:to>
      <xdr:col>19</xdr:col>
      <xdr:colOff>177800</xdr:colOff>
      <xdr:row>97</xdr:row>
      <xdr:rowOff>48127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85831"/>
          <a:ext cx="889000" cy="9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48127</xdr:rowOff>
    </xdr:from>
    <xdr:to>
      <xdr:col>15</xdr:col>
      <xdr:colOff>50800</xdr:colOff>
      <xdr:row>97</xdr:row>
      <xdr:rowOff>155739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8777"/>
          <a:ext cx="889000" cy="10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155739</xdr:rowOff>
    </xdr:from>
    <xdr:to>
      <xdr:col>10</xdr:col>
      <xdr:colOff>114300</xdr:colOff>
      <xdr:row>98</xdr:row>
      <xdr:rowOff>7607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6389"/>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44095</xdr:rowOff>
    </xdr:from>
    <xdr:to>
      <xdr:col>24</xdr:col>
      <xdr:colOff>114300</xdr:colOff>
      <xdr:row>97</xdr:row>
      <xdr:rowOff>145695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22522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75831</xdr:rowOff>
    </xdr:from>
    <xdr:to>
      <xdr:col>20</xdr:col>
      <xdr:colOff>38100</xdr:colOff>
      <xdr:row>97</xdr:row>
      <xdr:rowOff>5981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168558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168777</xdr:rowOff>
    </xdr:from>
    <xdr:to>
      <xdr:col>15</xdr:col>
      <xdr:colOff>101600</xdr:colOff>
      <xdr:row>97</xdr:row>
      <xdr:rowOff>98927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90054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104939</xdr:rowOff>
    </xdr:from>
    <xdr:to>
      <xdr:col>10</xdr:col>
      <xdr:colOff>165100</xdr:colOff>
      <xdr:row>98</xdr:row>
      <xdr:rowOff>35089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26216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128257</xdr:rowOff>
    </xdr:from>
    <xdr:to>
      <xdr:col>6</xdr:col>
      <xdr:colOff>38100</xdr:colOff>
      <xdr:row>98</xdr:row>
      <xdr:rowOff>58407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5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79715</xdr:rowOff>
    </xdr:from>
    <xdr:to>
      <xdr:col>55</xdr:col>
      <xdr:colOff>0</xdr:colOff>
      <xdr:row>38</xdr:row>
      <xdr:rowOff>79898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94815"/>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103398</xdr:rowOff>
    </xdr:from>
    <xdr:to>
      <xdr:col>50</xdr:col>
      <xdr:colOff>114300</xdr:colOff>
      <xdr:row>38</xdr:row>
      <xdr:rowOff>79898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447048"/>
          <a:ext cx="889000" cy="1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103398</xdr:rowOff>
    </xdr:from>
    <xdr:to>
      <xdr:col>45</xdr:col>
      <xdr:colOff>177800</xdr:colOff>
      <xdr:row>38</xdr:row>
      <xdr:rowOff>21834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47048"/>
          <a:ext cx="889000" cy="8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21834</xdr:rowOff>
    </xdr:from>
    <xdr:to>
      <xdr:col>41</xdr:col>
      <xdr:colOff>50800</xdr:colOff>
      <xdr:row>38</xdr:row>
      <xdr:rowOff>79715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36934"/>
          <a:ext cx="889000" cy="5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28915</xdr:rowOff>
    </xdr:from>
    <xdr:to>
      <xdr:col>55</xdr:col>
      <xdr:colOff>50800</xdr:colOff>
      <xdr:row>38</xdr:row>
      <xdr:rowOff>130515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29098</xdr:rowOff>
    </xdr:from>
    <xdr:to>
      <xdr:col>50</xdr:col>
      <xdr:colOff>165100</xdr:colOff>
      <xdr:row>38</xdr:row>
      <xdr:rowOff>130698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121825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52598</xdr:rowOff>
    </xdr:from>
    <xdr:to>
      <xdr:col>46</xdr:col>
      <xdr:colOff>38100</xdr:colOff>
      <xdr:row>37</xdr:row>
      <xdr:rowOff>154198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170725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17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142484</xdr:rowOff>
    </xdr:from>
    <xdr:to>
      <xdr:col>41</xdr:col>
      <xdr:colOff>101600</xdr:colOff>
      <xdr:row>38</xdr:row>
      <xdr:rowOff>72634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89161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28915</xdr:rowOff>
    </xdr:from>
    <xdr:to>
      <xdr:col>36</xdr:col>
      <xdr:colOff>165100</xdr:colOff>
      <xdr:row>38</xdr:row>
      <xdr:rowOff>130515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121642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3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102362</xdr:rowOff>
    </xdr:from>
    <xdr:to>
      <xdr:col>55</xdr:col>
      <xdr:colOff>0</xdr:colOff>
      <xdr:row>58</xdr:row>
      <xdr:rowOff>108382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46462"/>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96533</xdr:rowOff>
    </xdr:from>
    <xdr:to>
      <xdr:col>50</xdr:col>
      <xdr:colOff>114300</xdr:colOff>
      <xdr:row>58</xdr:row>
      <xdr:rowOff>102362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40633"/>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96533</xdr:rowOff>
    </xdr:from>
    <xdr:to>
      <xdr:col>45</xdr:col>
      <xdr:colOff>177800</xdr:colOff>
      <xdr:row>58</xdr:row>
      <xdr:rowOff>103467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40633"/>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118605</xdr:rowOff>
    </xdr:from>
    <xdr:to>
      <xdr:col>41</xdr:col>
      <xdr:colOff>50800</xdr:colOff>
      <xdr:row>58</xdr:row>
      <xdr:rowOff>103467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91255"/>
          <a:ext cx="889000" cy="15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57582</xdr:rowOff>
    </xdr:from>
    <xdr:to>
      <xdr:col>55</xdr:col>
      <xdr:colOff>50800</xdr:colOff>
      <xdr:row>58</xdr:row>
      <xdr:rowOff>159182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143959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1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51562</xdr:rowOff>
    </xdr:from>
    <xdr:to>
      <xdr:col>50</xdr:col>
      <xdr:colOff>165100</xdr:colOff>
      <xdr:row>58</xdr:row>
      <xdr:rowOff>153162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9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144289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45733</xdr:rowOff>
    </xdr:from>
    <xdr:to>
      <xdr:col>46</xdr:col>
      <xdr:colOff>38100</xdr:colOff>
      <xdr:row>58</xdr:row>
      <xdr:rowOff>147333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138460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8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52667</xdr:rowOff>
    </xdr:from>
    <xdr:to>
      <xdr:col>41</xdr:col>
      <xdr:colOff>101600</xdr:colOff>
      <xdr:row>58</xdr:row>
      <xdr:rowOff>154267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145394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67805</xdr:rowOff>
    </xdr:from>
    <xdr:to>
      <xdr:col>36</xdr:col>
      <xdr:colOff>165100</xdr:colOff>
      <xdr:row>57</xdr:row>
      <xdr:rowOff>169405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4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14482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23343</xdr:rowOff>
    </xdr:from>
    <xdr:to>
      <xdr:col>55</xdr:col>
      <xdr:colOff>0</xdr:colOff>
      <xdr:row>77</xdr:row>
      <xdr:rowOff>98991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24993"/>
          <a:ext cx="838200" cy="7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148920</xdr:rowOff>
    </xdr:from>
    <xdr:to>
      <xdr:col>50</xdr:col>
      <xdr:colOff>114300</xdr:colOff>
      <xdr:row>77</xdr:row>
      <xdr:rowOff>98991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79120"/>
          <a:ext cx="889000" cy="1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148920</xdr:rowOff>
    </xdr:from>
    <xdr:to>
      <xdr:col>45</xdr:col>
      <xdr:colOff>177800</xdr:colOff>
      <xdr:row>77</xdr:row>
      <xdr:rowOff>46431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79120"/>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46431</xdr:rowOff>
    </xdr:from>
    <xdr:to>
      <xdr:col>41</xdr:col>
      <xdr:colOff>50800</xdr:colOff>
      <xdr:row>78</xdr:row>
      <xdr:rowOff>28924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48081"/>
          <a:ext cx="889000" cy="15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143993</xdr:rowOff>
    </xdr:from>
    <xdr:to>
      <xdr:col>55</xdr:col>
      <xdr:colOff>50800</xdr:colOff>
      <xdr:row>77</xdr:row>
      <xdr:rowOff>74143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7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166870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2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48191</xdr:rowOff>
    </xdr:from>
    <xdr:to>
      <xdr:col>50</xdr:col>
      <xdr:colOff>165100</xdr:colOff>
      <xdr:row>77</xdr:row>
      <xdr:rowOff>149791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140918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98120</xdr:rowOff>
    </xdr:from>
    <xdr:to>
      <xdr:col>46</xdr:col>
      <xdr:colOff>38100</xdr:colOff>
      <xdr:row>77</xdr:row>
      <xdr:rowOff>28270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44797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0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167081</xdr:rowOff>
    </xdr:from>
    <xdr:to>
      <xdr:col>41</xdr:col>
      <xdr:colOff>101600</xdr:colOff>
      <xdr:row>77</xdr:row>
      <xdr:rowOff>97231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88358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149574</xdr:rowOff>
    </xdr:from>
    <xdr:to>
      <xdr:col>36</xdr:col>
      <xdr:colOff>165100</xdr:colOff>
      <xdr:row>78</xdr:row>
      <xdr:rowOff>79724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70851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4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56327</xdr:rowOff>
    </xdr:from>
    <xdr:to>
      <xdr:col>55</xdr:col>
      <xdr:colOff>0</xdr:colOff>
      <xdr:row>97</xdr:row>
      <xdr:rowOff>138818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86977"/>
          <a:ext cx="838200" cy="8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56327</xdr:rowOff>
    </xdr:from>
    <xdr:to>
      <xdr:col>50</xdr:col>
      <xdr:colOff>114300</xdr:colOff>
      <xdr:row>98</xdr:row>
      <xdr:rowOff>123290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86977"/>
          <a:ext cx="889000" cy="23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2704</xdr:rowOff>
    </xdr:from>
    <xdr:to>
      <xdr:col>45</xdr:col>
      <xdr:colOff>177800</xdr:colOff>
      <xdr:row>98</xdr:row>
      <xdr:rowOff>123290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04804"/>
          <a:ext cx="8890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384</xdr:rowOff>
    </xdr:from>
    <xdr:to>
      <xdr:col>41</xdr:col>
      <xdr:colOff>50800</xdr:colOff>
      <xdr:row>98</xdr:row>
      <xdr:rowOff>2704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02484"/>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88018</xdr:rowOff>
    </xdr:from>
    <xdr:to>
      <xdr:col>55</xdr:col>
      <xdr:colOff>50800</xdr:colOff>
      <xdr:row>98</xdr:row>
      <xdr:rowOff>18168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66445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9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5527</xdr:rowOff>
    </xdr:from>
    <xdr:to>
      <xdr:col>50</xdr:col>
      <xdr:colOff>165100</xdr:colOff>
      <xdr:row>97</xdr:row>
      <xdr:rowOff>107127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98254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2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72490</xdr:rowOff>
    </xdr:from>
    <xdr:to>
      <xdr:col>46</xdr:col>
      <xdr:colOff>38100</xdr:colOff>
      <xdr:row>99</xdr:row>
      <xdr:rowOff>2640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165217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6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123354</xdr:rowOff>
    </xdr:from>
    <xdr:to>
      <xdr:col>41</xdr:col>
      <xdr:colOff>101600</xdr:colOff>
      <xdr:row>98</xdr:row>
      <xdr:rowOff>53504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44631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121034</xdr:rowOff>
    </xdr:from>
    <xdr:to>
      <xdr:col>36</xdr:col>
      <xdr:colOff>165100</xdr:colOff>
      <xdr:row>98</xdr:row>
      <xdr:rowOff>51184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42311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4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49312</xdr:rowOff>
    </xdr:from>
    <xdr:to>
      <xdr:col>85</xdr:col>
      <xdr:colOff>127000</xdr:colOff>
      <xdr:row>38</xdr:row>
      <xdr:rowOff>67554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64412"/>
          <a:ext cx="8382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147244</xdr:rowOff>
    </xdr:from>
    <xdr:to>
      <xdr:col>81</xdr:col>
      <xdr:colOff>50800</xdr:colOff>
      <xdr:row>38</xdr:row>
      <xdr:rowOff>49312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90894"/>
          <a:ext cx="889000" cy="7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147244</xdr:rowOff>
    </xdr:from>
    <xdr:to>
      <xdr:col>76</xdr:col>
      <xdr:colOff>114300</xdr:colOff>
      <xdr:row>38</xdr:row>
      <xdr:rowOff>123058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0894"/>
          <a:ext cx="889000" cy="1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110028</xdr:rowOff>
    </xdr:from>
    <xdr:to>
      <xdr:col>71</xdr:col>
      <xdr:colOff>177800</xdr:colOff>
      <xdr:row>38</xdr:row>
      <xdr:rowOff>123058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53678"/>
          <a:ext cx="889000" cy="1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16754</xdr:rowOff>
    </xdr:from>
    <xdr:to>
      <xdr:col>85</xdr:col>
      <xdr:colOff>177800</xdr:colOff>
      <xdr:row>38</xdr:row>
      <xdr:rowOff>118354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103131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169962</xdr:rowOff>
    </xdr:from>
    <xdr:to>
      <xdr:col>81</xdr:col>
      <xdr:colOff>101600</xdr:colOff>
      <xdr:row>38</xdr:row>
      <xdr:rowOff>100112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91239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96444</xdr:rowOff>
    </xdr:from>
    <xdr:to>
      <xdr:col>76</xdr:col>
      <xdr:colOff>165100</xdr:colOff>
      <xdr:row>38</xdr:row>
      <xdr:rowOff>26594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17721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72258</xdr:rowOff>
    </xdr:from>
    <xdr:to>
      <xdr:col>72</xdr:col>
      <xdr:colOff>38100</xdr:colOff>
      <xdr:row>39</xdr:row>
      <xdr:rowOff>2408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164985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8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59228</xdr:rowOff>
    </xdr:from>
    <xdr:to>
      <xdr:col>67</xdr:col>
      <xdr:colOff>101600</xdr:colOff>
      <xdr:row>37</xdr:row>
      <xdr:rowOff>160827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28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151954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45174</xdr:rowOff>
    </xdr:from>
    <xdr:to>
      <xdr:col>85</xdr:col>
      <xdr:colOff>127000</xdr:colOff>
      <xdr:row>57</xdr:row>
      <xdr:rowOff>69215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17824"/>
          <a:ext cx="8382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11506</xdr:rowOff>
    </xdr:from>
    <xdr:to>
      <xdr:col>81</xdr:col>
      <xdr:colOff>50800</xdr:colOff>
      <xdr:row>57</xdr:row>
      <xdr:rowOff>45174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84156"/>
          <a:ext cx="889000" cy="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114262</xdr:rowOff>
    </xdr:from>
    <xdr:to>
      <xdr:col>76</xdr:col>
      <xdr:colOff>114300</xdr:colOff>
      <xdr:row>57</xdr:row>
      <xdr:rowOff>11506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15462"/>
          <a:ext cx="8890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160160</xdr:rowOff>
    </xdr:from>
    <xdr:to>
      <xdr:col>71</xdr:col>
      <xdr:colOff>177800</xdr:colOff>
      <xdr:row>56</xdr:row>
      <xdr:rowOff>114262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89910"/>
          <a:ext cx="889000" cy="1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18415</xdr:rowOff>
    </xdr:from>
    <xdr:to>
      <xdr:col>85</xdr:col>
      <xdr:colOff>177800</xdr:colOff>
      <xdr:row>57</xdr:row>
      <xdr:rowOff>120015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41292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4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165824</xdr:rowOff>
    </xdr:from>
    <xdr:to>
      <xdr:col>81</xdr:col>
      <xdr:colOff>101600</xdr:colOff>
      <xdr:row>57</xdr:row>
      <xdr:rowOff>95974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112501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4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132156</xdr:rowOff>
    </xdr:from>
    <xdr:to>
      <xdr:col>76</xdr:col>
      <xdr:colOff>165100</xdr:colOff>
      <xdr:row>57</xdr:row>
      <xdr:rowOff>62306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3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78833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63462</xdr:rowOff>
    </xdr:from>
    <xdr:to>
      <xdr:col>72</xdr:col>
      <xdr:colOff>38100</xdr:colOff>
      <xdr:row>56</xdr:row>
      <xdr:rowOff>165062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10139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109360</xdr:rowOff>
    </xdr:from>
    <xdr:to>
      <xdr:col>67</xdr:col>
      <xdr:colOff>101600</xdr:colOff>
      <xdr:row>56</xdr:row>
      <xdr:rowOff>39510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56037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133871</xdr:rowOff>
    </xdr:from>
    <xdr:to>
      <xdr:col>85</xdr:col>
      <xdr:colOff>127000</xdr:colOff>
      <xdr:row>78</xdr:row>
      <xdr:rowOff>135609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6971"/>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132271</xdr:rowOff>
    </xdr:from>
    <xdr:to>
      <xdr:col>81</xdr:col>
      <xdr:colOff>50800</xdr:colOff>
      <xdr:row>78</xdr:row>
      <xdr:rowOff>135609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5371"/>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100724</xdr:rowOff>
    </xdr:from>
    <xdr:to>
      <xdr:col>76</xdr:col>
      <xdr:colOff>114300</xdr:colOff>
      <xdr:row>78</xdr:row>
      <xdr:rowOff>132271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73824"/>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36647</xdr:rowOff>
    </xdr:from>
    <xdr:to>
      <xdr:col>71</xdr:col>
      <xdr:colOff>177800</xdr:colOff>
      <xdr:row>78</xdr:row>
      <xdr:rowOff>100724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09747"/>
          <a:ext cx="889000" cy="6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83071</xdr:rowOff>
    </xdr:from>
    <xdr:to>
      <xdr:col>85</xdr:col>
      <xdr:colOff>177800</xdr:colOff>
      <xdr:row>79</xdr:row>
      <xdr:rowOff>13221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84809</xdr:rowOff>
    </xdr:from>
    <xdr:to>
      <xdr:col>81</xdr:col>
      <xdr:colOff>101600</xdr:colOff>
      <xdr:row>79</xdr:row>
      <xdr:rowOff>14959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6086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81471</xdr:rowOff>
    </xdr:from>
    <xdr:to>
      <xdr:col>76</xdr:col>
      <xdr:colOff>165100</xdr:colOff>
      <xdr:row>79</xdr:row>
      <xdr:rowOff>11621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2748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7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49924</xdr:rowOff>
    </xdr:from>
    <xdr:to>
      <xdr:col>72</xdr:col>
      <xdr:colOff>38100</xdr:colOff>
      <xdr:row>78</xdr:row>
      <xdr:rowOff>151524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142651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157297</xdr:rowOff>
    </xdr:from>
    <xdr:to>
      <xdr:col>67</xdr:col>
      <xdr:colOff>101600</xdr:colOff>
      <xdr:row>78</xdr:row>
      <xdr:rowOff>87447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103974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3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29612</xdr:rowOff>
    </xdr:from>
    <xdr:to>
      <xdr:col>85</xdr:col>
      <xdr:colOff>127000</xdr:colOff>
      <xdr:row>96</xdr:row>
      <xdr:rowOff>62923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88812"/>
          <a:ext cx="8382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62923</xdr:rowOff>
    </xdr:from>
    <xdr:to>
      <xdr:col>81</xdr:col>
      <xdr:colOff>50800</xdr:colOff>
      <xdr:row>96</xdr:row>
      <xdr:rowOff>82648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22123"/>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82648</xdr:rowOff>
    </xdr:from>
    <xdr:to>
      <xdr:col>76</xdr:col>
      <xdr:colOff>114300</xdr:colOff>
      <xdr:row>96</xdr:row>
      <xdr:rowOff>99058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41848"/>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99058</xdr:rowOff>
    </xdr:from>
    <xdr:to>
      <xdr:col>71</xdr:col>
      <xdr:colOff>177800</xdr:colOff>
      <xdr:row>96</xdr:row>
      <xdr:rowOff>101540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58258"/>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150262</xdr:rowOff>
    </xdr:from>
    <xdr:to>
      <xdr:col>85</xdr:col>
      <xdr:colOff>177800</xdr:colOff>
      <xdr:row>96</xdr:row>
      <xdr:rowOff>80412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128689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12123</xdr:rowOff>
    </xdr:from>
    <xdr:to>
      <xdr:col>81</xdr:col>
      <xdr:colOff>101600</xdr:colOff>
      <xdr:row>96</xdr:row>
      <xdr:rowOff>113723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104850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31848</xdr:rowOff>
    </xdr:from>
    <xdr:to>
      <xdr:col>76</xdr:col>
      <xdr:colOff>165100</xdr:colOff>
      <xdr:row>96</xdr:row>
      <xdr:rowOff>133448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124575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48258</xdr:rowOff>
    </xdr:from>
    <xdr:to>
      <xdr:col>72</xdr:col>
      <xdr:colOff>38100</xdr:colOff>
      <xdr:row>96</xdr:row>
      <xdr:rowOff>149858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50740</xdr:rowOff>
    </xdr:from>
    <xdr:to>
      <xdr:col>67</xdr:col>
      <xdr:colOff>101600</xdr:colOff>
      <xdr:row>96</xdr:row>
      <xdr:rowOff>152340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0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143467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0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おおむね類似団体平均を下回っているが、議会費</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及び教育費</a:t>
          </a:r>
          <a:r>
            <a:rPr kumimoji="1" lang="ja-JP" altLang="ja-JP" sz="1100">
              <a:solidFill>
                <a:schemeClr val="dk1"/>
              </a:solidFill>
              <a:effectLst/>
              <a:latin typeface="+mn-lt"/>
              <a:ea typeface="+mn-ea"/>
              <a:cs typeface="+mn-cs"/>
            </a:rPr>
            <a:t>が平均を上回っている。</a:t>
          </a:r>
          <a:endParaRPr lang="ja-JP" altLang="ja-JP" sz="1400">
            <a:effectLst/>
          </a:endParaRPr>
        </a:p>
        <a:p>
          <a:r>
            <a:rPr kumimoji="1" lang="ja-JP" altLang="ja-JP" sz="1100">
              <a:solidFill>
                <a:schemeClr val="dk1"/>
              </a:solidFill>
              <a:effectLst/>
              <a:latin typeface="+mn-lt"/>
              <a:ea typeface="+mn-ea"/>
              <a:cs typeface="+mn-cs"/>
            </a:rPr>
            <a:t>　・議会費：議員及び事務局職員の人件費が大半を占めており、類似団体とほぼ同様に推移している。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・商工費：工場等設置奨励金及び中小企業制度融資等の増加により、類似団体を上回った。</a:t>
          </a:r>
          <a:endParaRPr lang="ja-JP" altLang="ja-JP" sz="1400">
            <a:effectLst/>
          </a:endParaRPr>
        </a:p>
        <a:p>
          <a:r>
            <a:rPr kumimoji="1" lang="ja-JP" altLang="ja-JP" sz="1100">
              <a:solidFill>
                <a:schemeClr val="dk1"/>
              </a:solidFill>
              <a:effectLst/>
              <a:latin typeface="+mn-lt"/>
              <a:ea typeface="+mn-ea"/>
              <a:cs typeface="+mn-cs"/>
            </a:rPr>
            <a:t>　・教育費：</a:t>
          </a:r>
          <a:r>
            <a:rPr kumimoji="1" lang="ja-JP" altLang="en-US" sz="1100">
              <a:solidFill>
                <a:schemeClr val="dk1"/>
              </a:solidFill>
              <a:effectLst/>
              <a:latin typeface="+mn-lt"/>
              <a:ea typeface="+mn-ea"/>
              <a:cs typeface="+mn-cs"/>
            </a:rPr>
            <a:t>建設工事費の減に伴い</a:t>
          </a:r>
          <a:r>
            <a:rPr kumimoji="1" lang="ja-JP" altLang="ja-JP" sz="1100">
              <a:solidFill>
                <a:schemeClr val="dk1"/>
              </a:solidFill>
              <a:effectLst/>
              <a:latin typeface="+mn-lt"/>
              <a:ea typeface="+mn-ea"/>
              <a:cs typeface="+mn-cs"/>
            </a:rPr>
            <a:t>前年度からは減少したものの、老朽化した教育施設の長寿命化が喫緊の課題となっている。それに加え、</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環境整備や教職員の働き方改革に係る経費といった新しい財政需要も増加している。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実質収支については、翌年度への繰越財源の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億円へ減少した（前年度比▲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財政調整基金の取り崩しを抑制することができ</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、残高は</a:t>
          </a:r>
          <a:r>
            <a:rPr kumimoji="1" lang="en-US" altLang="ja-JP" sz="1100">
              <a:solidFill>
                <a:schemeClr val="dk1"/>
              </a:solidFill>
              <a:effectLst/>
              <a:latin typeface="+mn-lt"/>
              <a:ea typeface="+mn-ea"/>
              <a:cs typeface="+mn-cs"/>
            </a:rPr>
            <a:t>27.2</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億円）へ増加した</a:t>
          </a:r>
          <a:r>
            <a:rPr kumimoji="1" lang="ja-JP" altLang="en-US" sz="1100">
              <a:solidFill>
                <a:schemeClr val="dk1"/>
              </a:solidFill>
              <a:effectLst/>
              <a:latin typeface="+mn-lt"/>
              <a:ea typeface="+mn-ea"/>
              <a:cs typeface="+mn-cs"/>
            </a:rPr>
            <a:t>が、標準税収入額等の増に伴い標準財政規模比は減少した。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全会計において実質収支は黒字を維持しており、健全性が保たれているといえる。</a:t>
          </a:r>
          <a:endParaRPr lang="ja-JP" altLang="ja-JP" sz="1400">
            <a:effectLst/>
          </a:endParaRPr>
        </a:p>
        <a:p>
          <a:r>
            <a:rPr kumimoji="1" lang="ja-JP" altLang="ja-JP" sz="1100">
              <a:solidFill>
                <a:schemeClr val="dk1"/>
              </a:solidFill>
              <a:effectLst/>
              <a:latin typeface="+mn-lt"/>
              <a:ea typeface="+mn-ea"/>
              <a:cs typeface="+mn-cs"/>
            </a:rPr>
            <a:t>　しかしながら、実質収支が悪化傾向にある会計や、収入全額を一般会計からの繰入金に依存している会計</a:t>
          </a:r>
          <a:r>
            <a:rPr kumimoji="1" lang="ja-JP" altLang="en-US" sz="1100">
              <a:solidFill>
                <a:schemeClr val="dk1"/>
              </a:solidFill>
              <a:effectLst/>
              <a:latin typeface="+mn-lt"/>
              <a:ea typeface="+mn-ea"/>
              <a:cs typeface="+mn-cs"/>
            </a:rPr>
            <a:t>が存在するため</a:t>
          </a:r>
          <a:r>
            <a:rPr kumimoji="1" lang="ja-JP" altLang="ja-JP" sz="1100">
              <a:solidFill>
                <a:schemeClr val="dk1"/>
              </a:solidFill>
              <a:effectLst/>
              <a:latin typeface="+mn-lt"/>
              <a:ea typeface="+mn-ea"/>
              <a:cs typeface="+mn-cs"/>
            </a:rPr>
            <a:t>、より効率的な財政運営となるよう努めていく必要がある。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24679094</v>
      </c>
      <c r="BO4" s="384"/>
      <c r="BP4" s="384"/>
      <c r="BQ4" s="384"/>
      <c r="BR4" s="384"/>
      <c r="BS4" s="384"/>
      <c r="BT4" s="384"/>
      <c r="BU4" s="385"/>
      <c r="BV4" s="383">
        <v>25126816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5.5</v>
      </c>
      <c r="CU4" s="390"/>
      <c r="CV4" s="390"/>
      <c r="CW4" s="390"/>
      <c r="CX4" s="390"/>
      <c r="CY4" s="390"/>
      <c r="CZ4" s="390"/>
      <c r="DA4" s="391"/>
      <c r="DB4" s="389">
        <v>6.9</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23754665</v>
      </c>
      <c r="BO5" s="421"/>
      <c r="BP5" s="421"/>
      <c r="BQ5" s="421"/>
      <c r="BR5" s="421"/>
      <c r="BS5" s="421"/>
      <c r="BT5" s="421"/>
      <c r="BU5" s="422"/>
      <c r="BV5" s="420">
        <v>23981427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97.3</v>
      </c>
      <c r="CU5" s="418"/>
      <c r="CV5" s="418"/>
      <c r="CW5" s="418"/>
      <c r="CX5" s="418"/>
      <c r="CY5" s="418"/>
      <c r="CZ5" s="418"/>
      <c r="DA5" s="419"/>
      <c r="DB5" s="417">
        <v>94.2</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924429</v>
      </c>
      <c r="BO6" s="421"/>
      <c r="BP6" s="421"/>
      <c r="BQ6" s="421"/>
      <c r="BR6" s="421"/>
      <c r="BS6" s="421"/>
      <c r="BT6" s="421"/>
      <c r="BU6" s="422"/>
      <c r="BV6" s="420">
        <v>1145389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98.2</v>
      </c>
      <c r="CU6" s="458"/>
      <c r="CV6" s="458"/>
      <c r="CW6" s="458"/>
      <c r="CX6" s="458"/>
      <c r="CY6" s="458"/>
      <c r="CZ6" s="458"/>
      <c r="DA6" s="459"/>
      <c r="DB6" s="457">
        <v>96.5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213777</v>
      </c>
      <c r="BO7" s="421"/>
      <c r="BP7" s="421"/>
      <c r="BQ7" s="421"/>
      <c r="BR7" s="421"/>
      <c r="BS7" s="421"/>
      <c r="BT7" s="421"/>
      <c r="BU7" s="422"/>
      <c r="BV7" s="420">
        <v>283752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12852365</v>
      </c>
      <c r="CU7" s="421"/>
      <c r="CV7" s="421"/>
      <c r="CW7" s="421"/>
      <c r="CX7" s="421"/>
      <c r="CY7" s="421"/>
      <c r="CZ7" s="421"/>
      <c r="DA7" s="422"/>
      <c r="DB7" s="420">
        <v>12567134</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710652</v>
      </c>
      <c r="BO8" s="421"/>
      <c r="BP8" s="421"/>
      <c r="BQ8" s="421"/>
      <c r="BR8" s="421"/>
      <c r="BS8" s="421"/>
      <c r="BT8" s="421"/>
      <c r="BU8" s="422"/>
      <c r="BV8" s="420">
        <v>861637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0.83</v>
      </c>
      <c r="CU8" s="461"/>
      <c r="CV8" s="461"/>
      <c r="CW8" s="461"/>
      <c r="CX8" s="461"/>
      <c r="CY8" s="461"/>
      <c r="CZ8" s="461"/>
      <c r="DA8" s="462"/>
      <c r="DB8" s="460">
        <v>0.85</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55887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-150985</v>
      </c>
      <c r="BO9" s="421"/>
      <c r="BP9" s="421"/>
      <c r="BQ9" s="421"/>
      <c r="BR9" s="421"/>
      <c r="BS9" s="421"/>
      <c r="BT9" s="421"/>
      <c r="BU9" s="422"/>
      <c r="BV9" s="420">
        <v>-194927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11.8</v>
      </c>
      <c r="CU9" s="418"/>
      <c r="CV9" s="418"/>
      <c r="CW9" s="418"/>
      <c r="CX9" s="418"/>
      <c r="CY9" s="418"/>
      <c r="CZ9" s="418"/>
      <c r="DA9" s="419"/>
      <c r="DB9" s="417">
        <v>11.4</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55812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440875</v>
      </c>
      <c r="BO10" s="421"/>
      <c r="BP10" s="421"/>
      <c r="BQ10" s="421"/>
      <c r="BR10" s="421"/>
      <c r="BS10" s="421"/>
      <c r="BT10" s="421"/>
      <c r="BU10" s="422"/>
      <c r="BV10" s="420">
        <v>530611</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56866</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400000</v>
      </c>
      <c r="BO12" s="421"/>
      <c r="BP12" s="421"/>
      <c r="BQ12" s="421"/>
      <c r="BR12" s="421"/>
      <c r="BS12" s="421"/>
      <c r="BT12" s="421"/>
      <c r="BU12" s="422"/>
      <c r="BV12" s="420">
        <v>250000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129</v>
      </c>
      <c r="N13" s="512"/>
      <c r="O13" s="512"/>
      <c r="P13" s="512"/>
      <c r="Q13" s="513"/>
      <c r="R13" s="504">
        <v>56102</v>
      </c>
      <c r="S13" s="505"/>
      <c r="T13" s="505"/>
      <c r="U13" s="505"/>
      <c r="V13" s="506"/>
      <c r="W13" s="436" t="s">
        <v>130</v>
      </c>
      <c r="X13" s="437"/>
      <c r="Y13" s="437"/>
      <c r="Z13" s="437"/>
      <c r="AA13" s="437"/>
      <c r="AB13" s="427"/>
      <c r="AC13" s="471">
        <v>370</v>
      </c>
      <c r="AD13" s="472"/>
      <c r="AE13" s="472"/>
      <c r="AF13" s="472"/>
      <c r="AG13" s="514"/>
      <c r="AH13" s="471">
        <v>437</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-110110</v>
      </c>
      <c r="BO13" s="421"/>
      <c r="BP13" s="421"/>
      <c r="BQ13" s="421"/>
      <c r="BR13" s="421"/>
      <c r="BS13" s="421"/>
      <c r="BT13" s="421"/>
      <c r="BU13" s="422"/>
      <c r="BV13" s="420">
        <v>85684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4.5</v>
      </c>
      <c r="CU13" s="418"/>
      <c r="CV13" s="418"/>
      <c r="CW13" s="418"/>
      <c r="CX13" s="418"/>
      <c r="CY13" s="418"/>
      <c r="CZ13" s="418"/>
      <c r="DA13" s="419"/>
      <c r="DB13" s="417">
        <v>4.0999999999999996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57120</v>
      </c>
      <c r="S14" s="505"/>
      <c r="T14" s="505"/>
      <c r="U14" s="505"/>
      <c r="V14" s="506"/>
      <c r="W14" s="410"/>
      <c r="X14" s="411"/>
      <c r="Y14" s="411"/>
      <c r="Z14" s="411"/>
      <c r="AA14" s="411"/>
      <c r="AB14" s="400"/>
      <c r="AC14" s="507">
        <v>1.5</v>
      </c>
      <c r="AD14" s="508"/>
      <c r="AE14" s="508"/>
      <c r="AF14" s="508"/>
      <c r="AG14" s="509"/>
      <c r="AH14" s="507">
        <v>1.7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14.6</v>
      </c>
      <c r="CU14" s="519"/>
      <c r="CV14" s="519"/>
      <c r="CW14" s="519"/>
      <c r="CX14" s="519"/>
      <c r="CY14" s="519"/>
      <c r="CZ14" s="519"/>
      <c r="DA14" s="520"/>
      <c r="DB14" s="518">
        <v>18.7</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129</v>
      </c>
      <c r="N15" s="512"/>
      <c r="O15" s="512"/>
      <c r="P15" s="512"/>
      <c r="Q15" s="513"/>
      <c r="R15" s="504">
        <v>56424</v>
      </c>
      <c r="S15" s="505"/>
      <c r="T15" s="505"/>
      <c r="U15" s="505"/>
      <c r="V15" s="506"/>
      <c r="W15" s="436" t="s">
        <v>137</v>
      </c>
      <c r="X15" s="437"/>
      <c r="Y15" s="437"/>
      <c r="Z15" s="437"/>
      <c r="AA15" s="437"/>
      <c r="AB15" s="427"/>
      <c r="AC15" s="471">
        <v>8256</v>
      </c>
      <c r="AD15" s="472"/>
      <c r="AE15" s="472"/>
      <c r="AF15" s="472"/>
      <c r="AG15" s="514"/>
      <c r="AH15" s="471">
        <v>8403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8703014</v>
      </c>
      <c r="BO15" s="384"/>
      <c r="BP15" s="384"/>
      <c r="BQ15" s="384"/>
      <c r="BR15" s="384"/>
      <c r="BS15" s="384"/>
      <c r="BT15" s="384"/>
      <c r="BU15" s="385"/>
      <c r="BV15" s="383">
        <v>8289243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34.200000000000003</v>
      </c>
      <c r="AD16" s="508"/>
      <c r="AE16" s="508"/>
      <c r="AF16" s="508"/>
      <c r="AG16" s="509"/>
      <c r="AH16" s="507">
        <v>33.4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10338200</v>
      </c>
      <c r="BO16" s="421"/>
      <c r="BP16" s="421"/>
      <c r="BQ16" s="421"/>
      <c r="BR16" s="421"/>
      <c r="BS16" s="421"/>
      <c r="BT16" s="421"/>
      <c r="BU16" s="422"/>
      <c r="BV16" s="420">
        <v>9964997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15507</v>
      </c>
      <c r="AD17" s="472"/>
      <c r="AE17" s="472"/>
      <c r="AF17" s="472"/>
      <c r="AG17" s="514"/>
      <c r="AH17" s="471">
        <v>16348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11102672</v>
      </c>
      <c r="BO17" s="421"/>
      <c r="BP17" s="421"/>
      <c r="BQ17" s="421"/>
      <c r="BR17" s="421"/>
      <c r="BS17" s="421"/>
      <c r="BT17" s="421"/>
      <c r="BU17" s="422"/>
      <c r="BV17" s="420">
        <v>10586405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89.34</v>
      </c>
      <c r="M18" s="544"/>
      <c r="N18" s="544"/>
      <c r="O18" s="544"/>
      <c r="P18" s="544"/>
      <c r="Q18" s="544"/>
      <c r="R18" s="545"/>
      <c r="S18" s="545"/>
      <c r="T18" s="545"/>
      <c r="U18" s="545"/>
      <c r="V18" s="546"/>
      <c r="W18" s="438"/>
      <c r="X18" s="439"/>
      <c r="Y18" s="439"/>
      <c r="Z18" s="439"/>
      <c r="AA18" s="439"/>
      <c r="AB18" s="430"/>
      <c r="AC18" s="547">
        <v>64.3</v>
      </c>
      <c r="AD18" s="548"/>
      <c r="AE18" s="548"/>
      <c r="AF18" s="548"/>
      <c r="AG18" s="549"/>
      <c r="AH18" s="547">
        <v>64.900000000000006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12733461</v>
      </c>
      <c r="BO18" s="421"/>
      <c r="BP18" s="421"/>
      <c r="BQ18" s="421"/>
      <c r="BR18" s="421"/>
      <c r="BS18" s="421"/>
      <c r="BT18" s="421"/>
      <c r="BU18" s="422"/>
      <c r="BV18" s="420">
        <v>12426351</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626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16796547</v>
      </c>
      <c r="BO19" s="421"/>
      <c r="BP19" s="421"/>
      <c r="BQ19" s="421"/>
      <c r="BR19" s="421"/>
      <c r="BS19" s="421"/>
      <c r="BT19" s="421"/>
      <c r="BU19" s="422"/>
      <c r="BV19" s="420">
        <v>16542534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24718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22206933</v>
      </c>
      <c r="BO22" s="384"/>
      <c r="BP22" s="384"/>
      <c r="BQ22" s="384"/>
      <c r="BR22" s="384"/>
      <c r="BS22" s="384"/>
      <c r="BT22" s="384"/>
      <c r="BU22" s="385"/>
      <c r="BV22" s="383">
        <v>23142751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15276299</v>
      </c>
      <c r="BO23" s="421"/>
      <c r="BP23" s="421"/>
      <c r="BQ23" s="421"/>
      <c r="BR23" s="421"/>
      <c r="BS23" s="421"/>
      <c r="BT23" s="421"/>
      <c r="BU23" s="422"/>
      <c r="BV23" s="420">
        <v>15906182</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9350</v>
      </c>
      <c r="R24" s="472"/>
      <c r="S24" s="472"/>
      <c r="T24" s="472"/>
      <c r="U24" s="472"/>
      <c r="V24" s="514"/>
      <c r="W24" s="566"/>
      <c r="X24" s="567"/>
      <c r="Y24" s="568"/>
      <c r="Z24" s="470" t="s">
        <v>162</v>
      </c>
      <c r="AA24" s="450"/>
      <c r="AB24" s="450"/>
      <c r="AC24" s="450"/>
      <c r="AD24" s="450"/>
      <c r="AE24" s="450"/>
      <c r="AF24" s="450"/>
      <c r="AG24" s="451"/>
      <c r="AH24" s="471">
        <v>391</v>
      </c>
      <c r="AI24" s="472"/>
      <c r="AJ24" s="472"/>
      <c r="AK24" s="472"/>
      <c r="AL24" s="514"/>
      <c r="AM24" s="471">
        <v>1245335</v>
      </c>
      <c r="AN24" s="472"/>
      <c r="AO24" s="472"/>
      <c r="AP24" s="472"/>
      <c r="AQ24" s="472"/>
      <c r="AR24" s="514"/>
      <c r="AS24" s="471">
        <v>3185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14897336</v>
      </c>
      <c r="BO24" s="421"/>
      <c r="BP24" s="421"/>
      <c r="BQ24" s="421"/>
      <c r="BR24" s="421"/>
      <c r="BS24" s="421"/>
      <c r="BT24" s="421"/>
      <c r="BU24" s="422"/>
      <c r="BV24" s="420">
        <v>15298732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7600</v>
      </c>
      <c r="R25" s="472"/>
      <c r="S25" s="472"/>
      <c r="T25" s="472"/>
      <c r="U25" s="472"/>
      <c r="V25" s="514"/>
      <c r="W25" s="566"/>
      <c r="X25" s="567"/>
      <c r="Y25" s="568"/>
      <c r="Z25" s="470" t="s">
        <v>165</v>
      </c>
      <c r="AA25" s="450"/>
      <c r="AB25" s="450"/>
      <c r="AC25" s="450"/>
      <c r="AD25" s="450"/>
      <c r="AE25" s="450"/>
      <c r="AF25" s="450"/>
      <c r="AG25" s="451"/>
      <c r="AH25" s="471">
        <v>69</v>
      </c>
      <c r="AI25" s="472"/>
      <c r="AJ25" s="472"/>
      <c r="AK25" s="472"/>
      <c r="AL25" s="514"/>
      <c r="AM25" s="471">
        <v>210726</v>
      </c>
      <c r="AN25" s="472"/>
      <c r="AO25" s="472"/>
      <c r="AP25" s="472"/>
      <c r="AQ25" s="472"/>
      <c r="AR25" s="514"/>
      <c r="AS25" s="471">
        <v>3054</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4168803</v>
      </c>
      <c r="BO25" s="384"/>
      <c r="BP25" s="384"/>
      <c r="BQ25" s="384"/>
      <c r="BR25" s="384"/>
      <c r="BS25" s="384"/>
      <c r="BT25" s="384"/>
      <c r="BU25" s="385"/>
      <c r="BV25" s="383">
        <v>3624678</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6700</v>
      </c>
      <c r="R26" s="472"/>
      <c r="S26" s="472"/>
      <c r="T26" s="472"/>
      <c r="U26" s="472"/>
      <c r="V26" s="514"/>
      <c r="W26" s="566"/>
      <c r="X26" s="567"/>
      <c r="Y26" s="568"/>
      <c r="Z26" s="470" t="s">
        <v>168</v>
      </c>
      <c r="AA26" s="572"/>
      <c r="AB26" s="572"/>
      <c r="AC26" s="572"/>
      <c r="AD26" s="572"/>
      <c r="AE26" s="572"/>
      <c r="AF26" s="572"/>
      <c r="AG26" s="573"/>
      <c r="AH26" s="471">
        <v>4</v>
      </c>
      <c r="AI26" s="472"/>
      <c r="AJ26" s="472"/>
      <c r="AK26" s="472"/>
      <c r="AL26" s="514"/>
      <c r="AM26" s="471">
        <v>13328</v>
      </c>
      <c r="AN26" s="472"/>
      <c r="AO26" s="472"/>
      <c r="AP26" s="472"/>
      <c r="AQ26" s="472"/>
      <c r="AR26" s="514"/>
      <c r="AS26" s="471">
        <v>3332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4750</v>
      </c>
      <c r="R27" s="472"/>
      <c r="S27" s="472"/>
      <c r="T27" s="472"/>
      <c r="U27" s="472"/>
      <c r="V27" s="514"/>
      <c r="W27" s="566"/>
      <c r="X27" s="567"/>
      <c r="Y27" s="568"/>
      <c r="Z27" s="470" t="s">
        <v>171</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121</v>
      </c>
      <c r="BO27" s="540"/>
      <c r="BP27" s="540"/>
      <c r="BQ27" s="540"/>
      <c r="BR27" s="540"/>
      <c r="BS27" s="540"/>
      <c r="BT27" s="540"/>
      <c r="BU27" s="541"/>
      <c r="BV27" s="539" t="s">
        <v>121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4150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2716264</v>
      </c>
      <c r="BO28" s="384"/>
      <c r="BP28" s="384"/>
      <c r="BQ28" s="384"/>
      <c r="BR28" s="384"/>
      <c r="BS28" s="384"/>
      <c r="BT28" s="384"/>
      <c r="BU28" s="385"/>
      <c r="BV28" s="383">
        <v>2675388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18</v>
      </c>
      <c r="M29" s="472"/>
      <c r="N29" s="472"/>
      <c r="O29" s="472"/>
      <c r="P29" s="514"/>
      <c r="Q29" s="471">
        <v>3770</v>
      </c>
      <c r="R29" s="472"/>
      <c r="S29" s="472"/>
      <c r="T29" s="472"/>
      <c r="U29" s="472"/>
      <c r="V29" s="514"/>
      <c r="W29" s="569"/>
      <c r="X29" s="570"/>
      <c r="Y29" s="571"/>
      <c r="Z29" s="470" t="s">
        <v>177</v>
      </c>
      <c r="AA29" s="450"/>
      <c r="AB29" s="450"/>
      <c r="AC29" s="450"/>
      <c r="AD29" s="450"/>
      <c r="AE29" s="450"/>
      <c r="AF29" s="450"/>
      <c r="AG29" s="451"/>
      <c r="AH29" s="471">
        <v>391</v>
      </c>
      <c r="AI29" s="472"/>
      <c r="AJ29" s="472"/>
      <c r="AK29" s="472"/>
      <c r="AL29" s="514"/>
      <c r="AM29" s="471">
        <v>1245335</v>
      </c>
      <c r="AN29" s="472"/>
      <c r="AO29" s="472"/>
      <c r="AP29" s="472"/>
      <c r="AQ29" s="472"/>
      <c r="AR29" s="514"/>
      <c r="AS29" s="471">
        <v>3185</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1481155</v>
      </c>
      <c r="BO29" s="421"/>
      <c r="BP29" s="421"/>
      <c r="BQ29" s="421"/>
      <c r="BR29" s="421"/>
      <c r="BS29" s="421"/>
      <c r="BT29" s="421"/>
      <c r="BU29" s="422"/>
      <c r="BV29" s="420">
        <v>1425132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1427858</v>
      </c>
      <c r="BO30" s="540"/>
      <c r="BP30" s="540"/>
      <c r="BQ30" s="540"/>
      <c r="BR30" s="540"/>
      <c r="BS30" s="540"/>
      <c r="BT30" s="540"/>
      <c r="BU30" s="541"/>
      <c r="BV30" s="539">
        <v>1423199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IF('各会計、関係団体の財政状況及び健全化判断比率'!B35="","",'各会計、関係団体の財政状況及び健全化判断比率'!B35)</f>
        <v>国民宿舎特別会計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周南地区福祉施設組合（一般会計）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下松市水産振興基金協会</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簡易水道事業会計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周南地区衛生施設組合（一般会計）</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下松市笠戸島開発センター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工業用水道事業会計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周南東部環境施設組合（一般会計）</v>
      </c>
      <c r="BZ36" s="611"/>
      <c r="CA36" s="611"/>
      <c r="CB36" s="611"/>
      <c r="CC36" s="611"/>
      <c r="CD36" s="611"/>
      <c r="CE36" s="611"/>
      <c r="CF36" s="611"/>
      <c r="CG36" s="611"/>
      <c r="CH36" s="611"/>
      <c r="CI36" s="611"/>
      <c r="CJ36" s="611"/>
      <c r="CK36" s="611"/>
      <c r="CL36" s="611"/>
      <c r="CM36" s="611"/>
      <c r="CN36" s="175"/>
      <c r="CO36" s="610">
        <f t="shared" si="3"/>
        <v>22</v>
      </c>
      <c r="CP36" s="610"/>
      <c r="CQ36" s="611" t="str">
        <f>IF('各会計、関係団体の財政状況及び健全化判断比率'!BS9="","",'各会計、関係団体の財政状況及び健全化判断比率'!BS9)</f>
        <v>下松市施設管理公社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f t="shared" si="0"/>
        <v>8</v>
      </c>
      <c r="AN37" s="610"/>
      <c r="AO37" s="611" t="str">
        <f>IF('各会計、関係団体の財政状況及び健全化判断比率'!B34="","",'各会計、関係団体の財政状況及び健全化判断比率'!B34)</f>
        <v>公共下水道事業会計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山口県市町総合事務組合（一般会計）</v>
      </c>
      <c r="BZ37" s="611"/>
      <c r="CA37" s="611"/>
      <c r="CB37" s="611"/>
      <c r="CC37" s="611"/>
      <c r="CD37" s="611"/>
      <c r="CE37" s="611"/>
      <c r="CF37" s="611"/>
      <c r="CG37" s="611"/>
      <c r="CH37" s="611"/>
      <c r="CI37" s="611"/>
      <c r="CJ37" s="611"/>
      <c r="CK37" s="611"/>
      <c r="CL37" s="611"/>
      <c r="CM37" s="611"/>
      <c r="CN37" s="175"/>
      <c r="CO37" s="610">
        <f t="shared" si="3"/>
        <v>23</v>
      </c>
      <c r="CP37" s="610"/>
      <c r="CQ37" s="611" t="str">
        <f>IF('各会計、関係団体の財政状況及び健全化判断比率'!BS10="","",'各会計、関係団体の財政状況及び健全化判断比率'!BS10)</f>
        <v>下松市文化振興財団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山口県市町総合事務組合（非常勤職員公務災害補償特別会計）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山口県市町総合事務組合（山口県市町公平委員会特別会計）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山口県市町総合事務組合（交通災害共済特別会計）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山口県市町総合事務組合（山口県自治会館管理特別会計）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山口県後期高齢者医療広域連合（一般会計）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19</v>
      </c>
      <c r="BX43" s="610"/>
      <c r="BY43" s="611" t="str">
        <f>IF('各会計、関係団体の財政状況及び健全化判断比率'!B77="","",'各会計、関係団体の財政状況及び健全化判断比率'!B77)</f>
        <v>山口県後期高齢者医療広域連合（後期高齢者医療特別会計）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TEo7iUNTxZvm8iulzRUDEzseWoE3+IK2l8MIPI+yvq3MhcAuMoev0fTAhh8GhFokn/UlzZ4EecX5/udTxZjBMg==" saltValue="3uK71V68XIeIzYpRiJJn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2" t="s">
        <v>534</v>
      </c>
      <c r="D34" s="1162"/>
      <c r="E34" s="1163"/>
      <c r="F34" s="32">
        <v>13.02</v>
      </c>
      <c r="G34" s="33">
        <v>13.57</v>
      </c>
      <c r="H34" s="33">
        <v>12.19</v>
      </c>
      <c r="I34" s="33">
        <v>10.41</v>
      </c>
      <c r="J34" s="34">
        <v>9.9700000000000006</v>
      </c>
      <c r="K34" s="22"/>
      <c r="L34" s="22"/>
      <c r="M34" s="22"/>
      <c r="N34" s="22"/>
      <c r="O34" s="22"/>
      <c r="P34" s="22"/>
    </row>
    <row r="35" spans="1:16" ht="39" customHeight="1" x14ac:dyDescent="0.15">
      <c r="A35" s="22"/>
      <c r="B35" s="35"/>
      <c r="C35" s="1158" t="s">
        <v>535</v>
      </c>
      <c r="D35" s="1158"/>
      <c r="E35" s="1159"/>
      <c r="F35" s="36">
        <v>5.71</v>
      </c>
      <c r="G35" s="37">
        <v>7.13</v>
      </c>
      <c r="H35" s="37">
        <v>8.2899999999999991</v>
      </c>
      <c r="I35" s="37">
        <v>6.85</v>
      </c>
      <c r="J35" s="38">
        <v>5.52</v>
      </c>
      <c r="K35" s="22"/>
      <c r="L35" s="22"/>
      <c r="M35" s="22"/>
      <c r="N35" s="22"/>
      <c r="O35" s="22"/>
      <c r="P35" s="22"/>
    </row>
    <row r="36" spans="1:16" ht="39" customHeight="1" x14ac:dyDescent="0.15">
      <c r="A36" s="22"/>
      <c r="B36" s="35"/>
      <c r="C36" s="1158" t="s">
        <v>536</v>
      </c>
      <c r="D36" s="1158"/>
      <c r="E36" s="1159"/>
      <c r="F36" s="36">
        <v>4.17</v>
      </c>
      <c r="G36" s="37">
        <v>5.14</v>
      </c>
      <c r="H36" s="37">
        <v>5.44</v>
      </c>
      <c r="I36" s="37">
        <v>5.74</v>
      </c>
      <c r="J36" s="38">
        <v>5.0999999999999996</v>
      </c>
      <c r="K36" s="22"/>
      <c r="L36" s="22"/>
      <c r="M36" s="22"/>
      <c r="N36" s="22"/>
      <c r="O36" s="22"/>
      <c r="P36" s="22"/>
    </row>
    <row r="37" spans="1:16" ht="39" customHeight="1" x14ac:dyDescent="0.15">
      <c r="A37" s="22"/>
      <c r="B37" s="35"/>
      <c r="C37" s="1158" t="s">
        <v>537</v>
      </c>
      <c r="D37" s="1158"/>
      <c r="E37" s="1159"/>
      <c r="F37" s="36">
        <v>2.04</v>
      </c>
      <c r="G37" s="37">
        <v>3.15</v>
      </c>
      <c r="H37" s="37">
        <v>4.26</v>
      </c>
      <c r="I37" s="37">
        <v>4.7</v>
      </c>
      <c r="J37" s="38">
        <v>4.53</v>
      </c>
      <c r="K37" s="22"/>
      <c r="L37" s="22"/>
      <c r="M37" s="22"/>
      <c r="N37" s="22"/>
      <c r="O37" s="22"/>
      <c r="P37" s="22"/>
    </row>
    <row r="38" spans="1:16" ht="39" customHeight="1" x14ac:dyDescent="0.15">
      <c r="A38" s="22"/>
      <c r="B38" s="35"/>
      <c r="C38" s="1158" t="s">
        <v>538</v>
      </c>
      <c r="D38" s="1158"/>
      <c r="E38" s="1159"/>
      <c r="F38" s="36">
        <v>5.31</v>
      </c>
      <c r="G38" s="37">
        <v>4.75</v>
      </c>
      <c r="H38" s="37">
        <v>4.16</v>
      </c>
      <c r="I38" s="37">
        <v>3.8</v>
      </c>
      <c r="J38" s="38">
        <v>3.75</v>
      </c>
      <c r="K38" s="22"/>
      <c r="L38" s="22"/>
      <c r="M38" s="22"/>
      <c r="N38" s="22"/>
      <c r="O38" s="22"/>
      <c r="P38" s="22"/>
    </row>
    <row r="39" spans="1:16" ht="39" customHeight="1" x14ac:dyDescent="0.15">
      <c r="A39" s="22"/>
      <c r="B39" s="35"/>
      <c r="C39" s="1158" t="s">
        <v>539</v>
      </c>
      <c r="D39" s="1158"/>
      <c r="E39" s="1159"/>
      <c r="F39" s="36">
        <v>1.21</v>
      </c>
      <c r="G39" s="37">
        <v>1.0900000000000001</v>
      </c>
      <c r="H39" s="37">
        <v>1.37</v>
      </c>
      <c r="I39" s="37">
        <v>1.76</v>
      </c>
      <c r="J39" s="38">
        <v>0.74</v>
      </c>
      <c r="K39" s="22"/>
      <c r="L39" s="22"/>
      <c r="M39" s="22"/>
      <c r="N39" s="22"/>
      <c r="O39" s="22"/>
      <c r="P39" s="22"/>
    </row>
    <row r="40" spans="1:16" ht="39" customHeight="1" x14ac:dyDescent="0.15">
      <c r="A40" s="22"/>
      <c r="B40" s="35"/>
      <c r="C40" s="1158" t="s">
        <v>540</v>
      </c>
      <c r="D40" s="1158"/>
      <c r="E40" s="1159"/>
      <c r="F40" s="36">
        <v>0.41</v>
      </c>
      <c r="G40" s="37">
        <v>0.4</v>
      </c>
      <c r="H40" s="37">
        <v>0.37</v>
      </c>
      <c r="I40" s="37">
        <v>0.38</v>
      </c>
      <c r="J40" s="38">
        <v>0.35</v>
      </c>
      <c r="K40" s="22"/>
      <c r="L40" s="22"/>
      <c r="M40" s="22"/>
      <c r="N40" s="22"/>
      <c r="O40" s="22"/>
      <c r="P40" s="22"/>
    </row>
    <row r="41" spans="1:16" ht="39" customHeight="1" x14ac:dyDescent="0.15">
      <c r="A41" s="22"/>
      <c r="B41" s="35"/>
      <c r="C41" s="1158" t="s">
        <v>541</v>
      </c>
      <c r="D41" s="1158"/>
      <c r="E41" s="1159"/>
      <c r="F41" s="36">
        <v>0.24</v>
      </c>
      <c r="G41" s="37">
        <v>0.22</v>
      </c>
      <c r="H41" s="37">
        <v>0.24</v>
      </c>
      <c r="I41" s="37">
        <v>0.25</v>
      </c>
      <c r="J41" s="38">
        <v>0.26</v>
      </c>
      <c r="K41" s="22"/>
      <c r="L41" s="22"/>
      <c r="M41" s="22"/>
      <c r="N41" s="22"/>
      <c r="O41" s="22"/>
      <c r="P41" s="22"/>
    </row>
    <row r="42" spans="1:16" ht="39" customHeight="1" x14ac:dyDescent="0.15">
      <c r="A42" s="22"/>
      <c r="B42" s="39"/>
      <c r="C42" s="1158" t="s">
        <v>542</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543</v>
      </c>
      <c r="D43" s="1160"/>
      <c r="E43" s="1161"/>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IAQrI2Rj0QVTVTkwPmE7epJqRXKvkLodg7DNFJD1cgav1Qg/fPwoGyXwqTeQ3aAmxGir7fg58bX6qh27x6N6A==" saltValue="bHM7NaaPBNg4D7CO6zrT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1796</v>
      </c>
      <c r="L45" s="58">
        <v>1806</v>
      </c>
      <c r="M45" s="58">
        <v>1852</v>
      </c>
      <c r="N45" s="58">
        <v>1925</v>
      </c>
      <c r="O45" s="59">
        <v>2032</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15">
      <c r="A48" s="46"/>
      <c r="B48" s="1166"/>
      <c r="C48" s="1167"/>
      <c r="D48" s="60"/>
      <c r="E48" s="1172" t="s">
        <v>13</v>
      </c>
      <c r="F48" s="1172"/>
      <c r="G48" s="1172"/>
      <c r="H48" s="1172"/>
      <c r="I48" s="1172"/>
      <c r="J48" s="1173"/>
      <c r="K48" s="61">
        <v>285</v>
      </c>
      <c r="L48" s="62">
        <v>275</v>
      </c>
      <c r="M48" s="62">
        <v>447</v>
      </c>
      <c r="N48" s="62">
        <v>269</v>
      </c>
      <c r="O48" s="63">
        <v>277</v>
      </c>
      <c r="P48" s="46"/>
      <c r="Q48" s="46"/>
      <c r="R48" s="46"/>
      <c r="S48" s="46"/>
      <c r="T48" s="46"/>
      <c r="U48" s="46"/>
    </row>
    <row r="49" spans="1:21" ht="30.75" customHeight="1" x14ac:dyDescent="0.15">
      <c r="A49" s="46"/>
      <c r="B49" s="1166"/>
      <c r="C49" s="1167"/>
      <c r="D49" s="60"/>
      <c r="E49" s="1172" t="s">
        <v>14</v>
      </c>
      <c r="F49" s="1172"/>
      <c r="G49" s="1172"/>
      <c r="H49" s="1172"/>
      <c r="I49" s="1172"/>
      <c r="J49" s="1173"/>
      <c r="K49" s="61">
        <v>125</v>
      </c>
      <c r="L49" s="62">
        <v>143</v>
      </c>
      <c r="M49" s="62">
        <v>133</v>
      </c>
      <c r="N49" s="62">
        <v>117</v>
      </c>
      <c r="O49" s="63">
        <v>86</v>
      </c>
      <c r="P49" s="46"/>
      <c r="Q49" s="46"/>
      <c r="R49" s="46"/>
      <c r="S49" s="46"/>
      <c r="T49" s="46"/>
      <c r="U49" s="46"/>
    </row>
    <row r="50" spans="1:21" ht="30.75" customHeight="1" x14ac:dyDescent="0.15">
      <c r="A50" s="46"/>
      <c r="B50" s="1166"/>
      <c r="C50" s="1167"/>
      <c r="D50" s="60"/>
      <c r="E50" s="1172" t="s">
        <v>15</v>
      </c>
      <c r="F50" s="1172"/>
      <c r="G50" s="1172"/>
      <c r="H50" s="1172"/>
      <c r="I50" s="1172"/>
      <c r="J50" s="1173"/>
      <c r="K50" s="61">
        <v>2</v>
      </c>
      <c r="L50" s="62">
        <v>2</v>
      </c>
      <c r="M50" s="62">
        <v>3</v>
      </c>
      <c r="N50" s="62">
        <v>6</v>
      </c>
      <c r="O50" s="63">
        <v>10</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1832</v>
      </c>
      <c r="L52" s="62">
        <v>1846</v>
      </c>
      <c r="M52" s="62">
        <v>1847</v>
      </c>
      <c r="N52" s="62">
        <v>1887</v>
      </c>
      <c r="O52" s="63">
        <v>1886</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376</v>
      </c>
      <c r="L53" s="67">
        <v>380</v>
      </c>
      <c r="M53" s="67">
        <v>588</v>
      </c>
      <c r="N53" s="67">
        <v>430</v>
      </c>
      <c r="O53" s="68">
        <v>519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NGAmY5ZBZs1vjgOwLM1OBjtzKDfNCq8aKN2JOvHDLJS7RbA140iew7PEw6Eo7wY9BWm8yWl4GW/ylOginS1BQ==" saltValue="AcOxBdlLvLYqIMZ5ZSZr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95" t="s">
        <v>30</v>
      </c>
      <c r="C41" s="1196"/>
      <c r="D41" s="103"/>
      <c r="E41" s="1201" t="s">
        <v>31</v>
      </c>
      <c r="F41" s="1201"/>
      <c r="G41" s="1201"/>
      <c r="H41" s="1202"/>
      <c r="I41" s="342">
        <v>22569</v>
      </c>
      <c r="J41" s="343">
        <v>22879</v>
      </c>
      <c r="K41" s="343">
        <v>23376</v>
      </c>
      <c r="L41" s="343">
        <v>23143</v>
      </c>
      <c r="M41" s="344">
        <v>22207</v>
      </c>
    </row>
    <row r="42" spans="2:13" ht="27.75" customHeight="1" x14ac:dyDescent="0.15">
      <c r="B42" s="1197"/>
      <c r="C42" s="1198"/>
      <c r="D42" s="104"/>
      <c r="E42" s="1203" t="s">
        <v>32</v>
      </c>
      <c r="F42" s="1203"/>
      <c r="G42" s="1203"/>
      <c r="H42" s="1204"/>
      <c r="I42" s="345">
        <v>173</v>
      </c>
      <c r="J42" s="346">
        <v>173</v>
      </c>
      <c r="K42" s="346">
        <v>195</v>
      </c>
      <c r="L42" s="346">
        <v>804</v>
      </c>
      <c r="M42" s="347">
        <v>803</v>
      </c>
    </row>
    <row r="43" spans="2:13" ht="27.75" customHeight="1" x14ac:dyDescent="0.15">
      <c r="B43" s="1197"/>
      <c r="C43" s="1198"/>
      <c r="D43" s="104"/>
      <c r="E43" s="1203" t="s">
        <v>33</v>
      </c>
      <c r="F43" s="1203"/>
      <c r="G43" s="1203"/>
      <c r="H43" s="1204"/>
      <c r="I43" s="345">
        <v>4844</v>
      </c>
      <c r="J43" s="346">
        <v>5029</v>
      </c>
      <c r="K43" s="346">
        <v>4614</v>
      </c>
      <c r="L43" s="346">
        <v>4368</v>
      </c>
      <c r="M43" s="347">
        <v>4335</v>
      </c>
    </row>
    <row r="44" spans="2:13" ht="27.75" customHeight="1" x14ac:dyDescent="0.15">
      <c r="B44" s="1197"/>
      <c r="C44" s="1198"/>
      <c r="D44" s="104"/>
      <c r="E44" s="1203" t="s">
        <v>34</v>
      </c>
      <c r="F44" s="1203"/>
      <c r="G44" s="1203"/>
      <c r="H44" s="1204"/>
      <c r="I44" s="345">
        <v>1153</v>
      </c>
      <c r="J44" s="346">
        <v>1164</v>
      </c>
      <c r="K44" s="346">
        <v>1030</v>
      </c>
      <c r="L44" s="346">
        <v>948</v>
      </c>
      <c r="M44" s="347">
        <v>852</v>
      </c>
    </row>
    <row r="45" spans="2:13" ht="27.75" customHeight="1" x14ac:dyDescent="0.15">
      <c r="B45" s="1197"/>
      <c r="C45" s="1198"/>
      <c r="D45" s="104"/>
      <c r="E45" s="1203" t="s">
        <v>35</v>
      </c>
      <c r="F45" s="1203"/>
      <c r="G45" s="1203"/>
      <c r="H45" s="1204"/>
      <c r="I45" s="345">
        <v>2692</v>
      </c>
      <c r="J45" s="346">
        <v>2662</v>
      </c>
      <c r="K45" s="346">
        <v>2751</v>
      </c>
      <c r="L45" s="346">
        <v>2845</v>
      </c>
      <c r="M45" s="347">
        <v>2980</v>
      </c>
    </row>
    <row r="46" spans="2:13" ht="27.75" customHeight="1" x14ac:dyDescent="0.15">
      <c r="B46" s="1197"/>
      <c r="C46" s="1198"/>
      <c r="D46" s="105"/>
      <c r="E46" s="1203" t="s">
        <v>36</v>
      </c>
      <c r="F46" s="1203"/>
      <c r="G46" s="1203"/>
      <c r="H46" s="1204"/>
      <c r="I46" s="345" t="s">
        <v>490</v>
      </c>
      <c r="J46" s="346" t="s">
        <v>490</v>
      </c>
      <c r="K46" s="346" t="s">
        <v>490</v>
      </c>
      <c r="L46" s="346" t="s">
        <v>490</v>
      </c>
      <c r="M46" s="347" t="s">
        <v>490</v>
      </c>
    </row>
    <row r="47" spans="2:13" ht="27.75" customHeight="1" x14ac:dyDescent="0.15">
      <c r="B47" s="1197"/>
      <c r="C47" s="1198"/>
      <c r="D47" s="106"/>
      <c r="E47" s="1205" t="s">
        <v>37</v>
      </c>
      <c r="F47" s="1206"/>
      <c r="G47" s="1206"/>
      <c r="H47" s="1207"/>
      <c r="I47" s="345" t="s">
        <v>490</v>
      </c>
      <c r="J47" s="346" t="s">
        <v>490</v>
      </c>
      <c r="K47" s="346" t="s">
        <v>490</v>
      </c>
      <c r="L47" s="346" t="s">
        <v>490</v>
      </c>
      <c r="M47" s="347" t="s">
        <v>490</v>
      </c>
    </row>
    <row r="48" spans="2:13" ht="27.75" customHeight="1" x14ac:dyDescent="0.15">
      <c r="B48" s="1197"/>
      <c r="C48" s="1198"/>
      <c r="D48" s="104"/>
      <c r="E48" s="1203" t="s">
        <v>38</v>
      </c>
      <c r="F48" s="1203"/>
      <c r="G48" s="1203"/>
      <c r="H48" s="1204"/>
      <c r="I48" s="345" t="s">
        <v>490</v>
      </c>
      <c r="J48" s="346" t="s">
        <v>490</v>
      </c>
      <c r="K48" s="346" t="s">
        <v>490</v>
      </c>
      <c r="L48" s="346" t="s">
        <v>490</v>
      </c>
      <c r="M48" s="347" t="s">
        <v>490</v>
      </c>
    </row>
    <row r="49" spans="2:13" ht="27.75" customHeight="1" x14ac:dyDescent="0.15">
      <c r="B49" s="1199"/>
      <c r="C49" s="1200"/>
      <c r="D49" s="104"/>
      <c r="E49" s="1203" t="s">
        <v>39</v>
      </c>
      <c r="F49" s="1203"/>
      <c r="G49" s="1203"/>
      <c r="H49" s="1204"/>
      <c r="I49" s="345" t="s">
        <v>490</v>
      </c>
      <c r="J49" s="346" t="s">
        <v>490</v>
      </c>
      <c r="K49" s="346" t="s">
        <v>490</v>
      </c>
      <c r="L49" s="346" t="s">
        <v>490</v>
      </c>
      <c r="M49" s="347" t="s">
        <v>490</v>
      </c>
    </row>
    <row r="50" spans="2:13" ht="27.75" customHeight="1" x14ac:dyDescent="0.15">
      <c r="B50" s="1208" t="s">
        <v>40</v>
      </c>
      <c r="C50" s="1209"/>
      <c r="D50" s="107"/>
      <c r="E50" s="1203" t="s">
        <v>41</v>
      </c>
      <c r="F50" s="1203"/>
      <c r="G50" s="1203"/>
      <c r="H50" s="1204"/>
      <c r="I50" s="345">
        <v>5776</v>
      </c>
      <c r="J50" s="346">
        <v>5773</v>
      </c>
      <c r="K50" s="346">
        <v>6783</v>
      </c>
      <c r="L50" s="346">
        <v>6938</v>
      </c>
      <c r="M50" s="347">
        <v>7145</v>
      </c>
    </row>
    <row r="51" spans="2:13" ht="27.75" customHeight="1" x14ac:dyDescent="0.15">
      <c r="B51" s="1197"/>
      <c r="C51" s="1198"/>
      <c r="D51" s="104"/>
      <c r="E51" s="1203" t="s">
        <v>42</v>
      </c>
      <c r="F51" s="1203"/>
      <c r="G51" s="1203"/>
      <c r="H51" s="1204"/>
      <c r="I51" s="345">
        <v>5603</v>
      </c>
      <c r="J51" s="346">
        <v>5889</v>
      </c>
      <c r="K51" s="346">
        <v>5796</v>
      </c>
      <c r="L51" s="346">
        <v>6573</v>
      </c>
      <c r="M51" s="347">
        <v>6657</v>
      </c>
    </row>
    <row r="52" spans="2:13" ht="27.75" customHeight="1" x14ac:dyDescent="0.15">
      <c r="B52" s="1199"/>
      <c r="C52" s="1200"/>
      <c r="D52" s="104"/>
      <c r="E52" s="1203" t="s">
        <v>43</v>
      </c>
      <c r="F52" s="1203"/>
      <c r="G52" s="1203"/>
      <c r="H52" s="1204"/>
      <c r="I52" s="345">
        <v>17079</v>
      </c>
      <c r="J52" s="346">
        <v>17008</v>
      </c>
      <c r="K52" s="346">
        <v>16926</v>
      </c>
      <c r="L52" s="346">
        <v>16496</v>
      </c>
      <c r="M52" s="347">
        <v>15690</v>
      </c>
    </row>
    <row r="53" spans="2:13" ht="27.75" customHeight="1" thickBot="1" x14ac:dyDescent="0.2">
      <c r="B53" s="1210" t="s">
        <v>19</v>
      </c>
      <c r="C53" s="1211"/>
      <c r="D53" s="108"/>
      <c r="E53" s="1212" t="s">
        <v>44</v>
      </c>
      <c r="F53" s="1212"/>
      <c r="G53" s="1212"/>
      <c r="H53" s="1213"/>
      <c r="I53" s="348">
        <v>2973</v>
      </c>
      <c r="J53" s="349">
        <v>3237</v>
      </c>
      <c r="K53" s="349">
        <v>2461</v>
      </c>
      <c r="L53" s="349">
        <v>2099</v>
      </c>
      <c r="M53" s="350">
        <v>1684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w4Ih+DigNr18U94C2s+79epRn93pYSDPdYFepIPGzquNh3AEZnuLGl0Vw6ar80qxyXmEnvSDk/LWhH6T7i6qQ==" saltValue="QK/tzjalM41W0VZQe3D7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2" t="s">
        <v>46</v>
      </c>
      <c r="D55" s="1222"/>
      <c r="E55" s="1223"/>
      <c r="F55" s="120">
        <v>2395</v>
      </c>
      <c r="G55" s="120">
        <v>2675</v>
      </c>
      <c r="H55" s="121">
        <v>2716</v>
      </c>
    </row>
    <row r="56" spans="2:8" ht="52.5" customHeight="1" x14ac:dyDescent="0.15">
      <c r="B56" s="122"/>
      <c r="C56" s="1224" t="s">
        <v>47</v>
      </c>
      <c r="D56" s="1224"/>
      <c r="E56" s="1225"/>
      <c r="F56" s="123">
        <v>1234</v>
      </c>
      <c r="G56" s="123">
        <v>1425</v>
      </c>
      <c r="H56" s="124">
        <v>1481</v>
      </c>
    </row>
    <row r="57" spans="2:8" ht="53.25" customHeight="1" x14ac:dyDescent="0.15">
      <c r="B57" s="122"/>
      <c r="C57" s="1226" t="s">
        <v>48</v>
      </c>
      <c r="D57" s="1226"/>
      <c r="E57" s="1227"/>
      <c r="F57" s="125">
        <v>1638</v>
      </c>
      <c r="G57" s="125">
        <v>1423</v>
      </c>
      <c r="H57" s="126">
        <v>1428</v>
      </c>
    </row>
    <row r="58" spans="2:8" ht="45.75" customHeight="1" x14ac:dyDescent="0.15">
      <c r="B58" s="127"/>
      <c r="C58" s="1214" t="s">
        <v>564</v>
      </c>
      <c r="D58" s="1215"/>
      <c r="E58" s="1216"/>
      <c r="F58" s="128">
        <v>1292</v>
      </c>
      <c r="G58" s="128">
        <v>1062</v>
      </c>
      <c r="H58" s="129">
        <v>1068</v>
      </c>
    </row>
    <row r="59" spans="2:8" ht="45.75" customHeight="1" x14ac:dyDescent="0.15">
      <c r="B59" s="127"/>
      <c r="C59" s="1214" t="s">
        <v>565</v>
      </c>
      <c r="D59" s="1215"/>
      <c r="E59" s="1216"/>
      <c r="F59" s="128">
        <v>283</v>
      </c>
      <c r="G59" s="128">
        <v>283</v>
      </c>
      <c r="H59" s="129">
        <v>284</v>
      </c>
    </row>
    <row r="60" spans="2:8" ht="45.75" customHeight="1" x14ac:dyDescent="0.15">
      <c r="B60" s="127"/>
      <c r="C60" s="1214" t="s">
        <v>566</v>
      </c>
      <c r="D60" s="1215"/>
      <c r="E60" s="1216"/>
      <c r="F60" s="128">
        <v>40</v>
      </c>
      <c r="G60" s="128">
        <v>48</v>
      </c>
      <c r="H60" s="129">
        <v>51</v>
      </c>
    </row>
    <row r="61" spans="2:8" ht="45.75" customHeight="1" x14ac:dyDescent="0.15">
      <c r="B61" s="127"/>
      <c r="C61" s="1214" t="s">
        <v>567</v>
      </c>
      <c r="D61" s="1215"/>
      <c r="E61" s="1216"/>
      <c r="F61" s="128">
        <v>13</v>
      </c>
      <c r="G61" s="128">
        <v>20</v>
      </c>
      <c r="H61" s="129">
        <v>15</v>
      </c>
    </row>
    <row r="62" spans="2:8" ht="45.75" customHeight="1" thickBot="1" x14ac:dyDescent="0.2">
      <c r="B62" s="130"/>
      <c r="C62" s="1217" t="s">
        <v>568</v>
      </c>
      <c r="D62" s="1218"/>
      <c r="E62" s="1219"/>
      <c r="F62" s="131">
        <v>10</v>
      </c>
      <c r="G62" s="131">
        <v>10</v>
      </c>
      <c r="H62" s="132">
        <v>10</v>
      </c>
    </row>
    <row r="63" spans="2:8" ht="52.5" customHeight="1" thickBot="1" x14ac:dyDescent="0.2">
      <c r="B63" s="133"/>
      <c r="C63" s="1220" t="s">
        <v>49</v>
      </c>
      <c r="D63" s="1220"/>
      <c r="E63" s="1221"/>
      <c r="F63" s="134">
        <v>5266</v>
      </c>
      <c r="G63" s="134">
        <v>5524</v>
      </c>
      <c r="H63" s="135">
        <v>5625</v>
      </c>
    </row>
    <row r="64" spans="2:8" x14ac:dyDescent="0.15"/>
  </sheetData>
  <sheetProtection algorithmName="SHA-512" hashValue="sjm1EcRjdBC0AMZD0LAQX/iialc6SJqelkHiVZsUpdlAth8jlxRpOKdSLN1TBl42zKhINN1XYtYlTqUyQZRFUg==" saltValue="Lf7IYdEi9tQhIR48it5F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571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572</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528</v>
      </c>
      <c r="BQ50" s="1241"/>
      <c r="BR50" s="1241"/>
      <c r="BS50" s="1241"/>
      <c r="BT50" s="1241"/>
      <c r="BU50" s="1241"/>
      <c r="BV50" s="1241"/>
      <c r="BW50" s="1241"/>
      <c r="BX50" s="1241" t="s">
        <v>529</v>
      </c>
      <c r="BY50" s="1241"/>
      <c r="BZ50" s="1241"/>
      <c r="CA50" s="1241"/>
      <c r="CB50" s="1241"/>
      <c r="CC50" s="1241"/>
      <c r="CD50" s="1241"/>
      <c r="CE50" s="1241"/>
      <c r="CF50" s="1241" t="s">
        <v>530</v>
      </c>
      <c r="CG50" s="1241"/>
      <c r="CH50" s="1241"/>
      <c r="CI50" s="1241"/>
      <c r="CJ50" s="1241"/>
      <c r="CK50" s="1241"/>
      <c r="CL50" s="1241"/>
      <c r="CM50" s="1241"/>
      <c r="CN50" s="1241" t="s">
        <v>531</v>
      </c>
      <c r="CO50" s="1241"/>
      <c r="CP50" s="1241"/>
      <c r="CQ50" s="1241"/>
      <c r="CR50" s="1241"/>
      <c r="CS50" s="1241"/>
      <c r="CT50" s="1241"/>
      <c r="CU50" s="1241"/>
      <c r="CV50" s="1241" t="s">
        <v>532</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573</v>
      </c>
      <c r="AO51" s="1244"/>
      <c r="AP51" s="1244"/>
      <c r="AQ51" s="1244"/>
      <c r="AR51" s="1244"/>
      <c r="AS51" s="1244"/>
      <c r="AT51" s="1244"/>
      <c r="AU51" s="1244"/>
      <c r="AV51" s="1244"/>
      <c r="AW51" s="1244"/>
      <c r="AX51" s="1244"/>
      <c r="AY51" s="1244"/>
      <c r="AZ51" s="1244"/>
      <c r="BA51" s="1244"/>
      <c r="BB51" s="1244" t="s">
        <v>574</v>
      </c>
      <c r="BC51" s="1244"/>
      <c r="BD51" s="1244"/>
      <c r="BE51" s="1244"/>
      <c r="BF51" s="1244"/>
      <c r="BG51" s="1244"/>
      <c r="BH51" s="1244"/>
      <c r="BI51" s="1244"/>
      <c r="BJ51" s="1244"/>
      <c r="BK51" s="1244"/>
      <c r="BL51" s="1244"/>
      <c r="BM51" s="1244"/>
      <c r="BN51" s="1244"/>
      <c r="BO51" s="1244"/>
      <c r="BP51" s="1242">
        <v>28.8</v>
      </c>
      <c r="BQ51" s="1242"/>
      <c r="BR51" s="1242"/>
      <c r="BS51" s="1242"/>
      <c r="BT51" s="1242"/>
      <c r="BU51" s="1242"/>
      <c r="BV51" s="1242"/>
      <c r="BW51" s="1242"/>
      <c r="BX51" s="1242">
        <v>30.1</v>
      </c>
      <c r="BY51" s="1242"/>
      <c r="BZ51" s="1242"/>
      <c r="CA51" s="1242"/>
      <c r="CB51" s="1242"/>
      <c r="CC51" s="1242"/>
      <c r="CD51" s="1242"/>
      <c r="CE51" s="1242"/>
      <c r="CF51" s="1242">
        <v>21.6</v>
      </c>
      <c r="CG51" s="1242"/>
      <c r="CH51" s="1242"/>
      <c r="CI51" s="1242"/>
      <c r="CJ51" s="1242"/>
      <c r="CK51" s="1242"/>
      <c r="CL51" s="1242"/>
      <c r="CM51" s="1242"/>
      <c r="CN51" s="1242">
        <v>18.7</v>
      </c>
      <c r="CO51" s="1242"/>
      <c r="CP51" s="1242"/>
      <c r="CQ51" s="1242"/>
      <c r="CR51" s="1242"/>
      <c r="CS51" s="1242"/>
      <c r="CT51" s="1242"/>
      <c r="CU51" s="1242"/>
      <c r="CV51" s="1242">
        <v>14.6</v>
      </c>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575</v>
      </c>
      <c r="BC53" s="1244"/>
      <c r="BD53" s="1244"/>
      <c r="BE53" s="1244"/>
      <c r="BF53" s="1244"/>
      <c r="BG53" s="1244"/>
      <c r="BH53" s="1244"/>
      <c r="BI53" s="1244"/>
      <c r="BJ53" s="1244"/>
      <c r="BK53" s="1244"/>
      <c r="BL53" s="1244"/>
      <c r="BM53" s="1244"/>
      <c r="BN53" s="1244"/>
      <c r="BO53" s="1244"/>
      <c r="BP53" s="1242">
        <v>60.8</v>
      </c>
      <c r="BQ53" s="1242"/>
      <c r="BR53" s="1242"/>
      <c r="BS53" s="1242"/>
      <c r="BT53" s="1242"/>
      <c r="BU53" s="1242"/>
      <c r="BV53" s="1242"/>
      <c r="BW53" s="1242"/>
      <c r="BX53" s="1242">
        <v>61.9</v>
      </c>
      <c r="BY53" s="1242"/>
      <c r="BZ53" s="1242"/>
      <c r="CA53" s="1242"/>
      <c r="CB53" s="1242"/>
      <c r="CC53" s="1242"/>
      <c r="CD53" s="1242"/>
      <c r="CE53" s="1242"/>
      <c r="CF53" s="1242">
        <v>62.7</v>
      </c>
      <c r="CG53" s="1242"/>
      <c r="CH53" s="1242"/>
      <c r="CI53" s="1242"/>
      <c r="CJ53" s="1242"/>
      <c r="CK53" s="1242"/>
      <c r="CL53" s="1242"/>
      <c r="CM53" s="1242"/>
      <c r="CN53" s="1242">
        <v>63.9</v>
      </c>
      <c r="CO53" s="1242"/>
      <c r="CP53" s="1242"/>
      <c r="CQ53" s="1242"/>
      <c r="CR53" s="1242"/>
      <c r="CS53" s="1242"/>
      <c r="CT53" s="1242"/>
      <c r="CU53" s="1242"/>
      <c r="CV53" s="1242">
        <v>64.8</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576</v>
      </c>
      <c r="AO55" s="1241"/>
      <c r="AP55" s="1241"/>
      <c r="AQ55" s="1241"/>
      <c r="AR55" s="1241"/>
      <c r="AS55" s="1241"/>
      <c r="AT55" s="1241"/>
      <c r="AU55" s="1241"/>
      <c r="AV55" s="1241"/>
      <c r="AW55" s="1241"/>
      <c r="AX55" s="1241"/>
      <c r="AY55" s="1241"/>
      <c r="AZ55" s="1241"/>
      <c r="BA55" s="1241"/>
      <c r="BB55" s="1244" t="s">
        <v>574</v>
      </c>
      <c r="BC55" s="1244"/>
      <c r="BD55" s="1244"/>
      <c r="BE55" s="1244"/>
      <c r="BF55" s="1244"/>
      <c r="BG55" s="1244"/>
      <c r="BH55" s="1244"/>
      <c r="BI55" s="1244"/>
      <c r="BJ55" s="1244"/>
      <c r="BK55" s="1244"/>
      <c r="BL55" s="1244"/>
      <c r="BM55" s="1244"/>
      <c r="BN55" s="1244"/>
      <c r="BO55" s="1244"/>
      <c r="BP55" s="1242">
        <v>25.5</v>
      </c>
      <c r="BQ55" s="1242"/>
      <c r="BR55" s="1242"/>
      <c r="BS55" s="1242"/>
      <c r="BT55" s="1242"/>
      <c r="BU55" s="1242"/>
      <c r="BV55" s="1242"/>
      <c r="BW55" s="1242"/>
      <c r="BX55" s="1242">
        <v>25.1</v>
      </c>
      <c r="BY55" s="1242"/>
      <c r="BZ55" s="1242"/>
      <c r="CA55" s="1242"/>
      <c r="CB55" s="1242"/>
      <c r="CC55" s="1242"/>
      <c r="CD55" s="1242"/>
      <c r="CE55" s="1242"/>
      <c r="CF55" s="1242">
        <v>18</v>
      </c>
      <c r="CG55" s="1242"/>
      <c r="CH55" s="1242"/>
      <c r="CI55" s="1242"/>
      <c r="CJ55" s="1242"/>
      <c r="CK55" s="1242"/>
      <c r="CL55" s="1242"/>
      <c r="CM55" s="1242"/>
      <c r="CN55" s="1242">
        <v>12.7</v>
      </c>
      <c r="CO55" s="1242"/>
      <c r="CP55" s="1242"/>
      <c r="CQ55" s="1242"/>
      <c r="CR55" s="1242"/>
      <c r="CS55" s="1242"/>
      <c r="CT55" s="1242"/>
      <c r="CU55" s="1242"/>
      <c r="CV55" s="1242">
        <v>10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575</v>
      </c>
      <c r="BC57" s="1244"/>
      <c r="BD57" s="1244"/>
      <c r="BE57" s="1244"/>
      <c r="BF57" s="1244"/>
      <c r="BG57" s="1244"/>
      <c r="BH57" s="1244"/>
      <c r="BI57" s="1244"/>
      <c r="BJ57" s="1244"/>
      <c r="BK57" s="1244"/>
      <c r="BL57" s="1244"/>
      <c r="BM57" s="1244"/>
      <c r="BN57" s="1244"/>
      <c r="BO57" s="1244"/>
      <c r="BP57" s="1242">
        <v>60.9</v>
      </c>
      <c r="BQ57" s="1242"/>
      <c r="BR57" s="1242"/>
      <c r="BS57" s="1242"/>
      <c r="BT57" s="1242"/>
      <c r="BU57" s="1242"/>
      <c r="BV57" s="1242"/>
      <c r="BW57" s="1242"/>
      <c r="BX57" s="1242">
        <v>61</v>
      </c>
      <c r="BY57" s="1242"/>
      <c r="BZ57" s="1242"/>
      <c r="CA57" s="1242"/>
      <c r="CB57" s="1242"/>
      <c r="CC57" s="1242"/>
      <c r="CD57" s="1242"/>
      <c r="CE57" s="1242"/>
      <c r="CF57" s="1242">
        <v>62.2</v>
      </c>
      <c r="CG57" s="1242"/>
      <c r="CH57" s="1242"/>
      <c r="CI57" s="1242"/>
      <c r="CJ57" s="1242"/>
      <c r="CK57" s="1242"/>
      <c r="CL57" s="1242"/>
      <c r="CM57" s="1242"/>
      <c r="CN57" s="1242">
        <v>63.2</v>
      </c>
      <c r="CO57" s="1242"/>
      <c r="CP57" s="1242"/>
      <c r="CQ57" s="1242"/>
      <c r="CR57" s="1242"/>
      <c r="CS57" s="1242"/>
      <c r="CT57" s="1242"/>
      <c r="CU57" s="1242"/>
      <c r="CV57" s="1242">
        <v>64.599999999999994</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577</v>
      </c>
    </row>
    <row r="64" spans="1:109" x14ac:dyDescent="0.15">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578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572</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528</v>
      </c>
      <c r="BQ72" s="1241"/>
      <c r="BR72" s="1241"/>
      <c r="BS72" s="1241"/>
      <c r="BT72" s="1241"/>
      <c r="BU72" s="1241"/>
      <c r="BV72" s="1241"/>
      <c r="BW72" s="1241"/>
      <c r="BX72" s="1241" t="s">
        <v>529</v>
      </c>
      <c r="BY72" s="1241"/>
      <c r="BZ72" s="1241"/>
      <c r="CA72" s="1241"/>
      <c r="CB72" s="1241"/>
      <c r="CC72" s="1241"/>
      <c r="CD72" s="1241"/>
      <c r="CE72" s="1241"/>
      <c r="CF72" s="1241" t="s">
        <v>530</v>
      </c>
      <c r="CG72" s="1241"/>
      <c r="CH72" s="1241"/>
      <c r="CI72" s="1241"/>
      <c r="CJ72" s="1241"/>
      <c r="CK72" s="1241"/>
      <c r="CL72" s="1241"/>
      <c r="CM72" s="1241"/>
      <c r="CN72" s="1241" t="s">
        <v>531</v>
      </c>
      <c r="CO72" s="1241"/>
      <c r="CP72" s="1241"/>
      <c r="CQ72" s="1241"/>
      <c r="CR72" s="1241"/>
      <c r="CS72" s="1241"/>
      <c r="CT72" s="1241"/>
      <c r="CU72" s="1241"/>
      <c r="CV72" s="1241" t="s">
        <v>532</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573</v>
      </c>
      <c r="AO73" s="1244"/>
      <c r="AP73" s="1244"/>
      <c r="AQ73" s="1244"/>
      <c r="AR73" s="1244"/>
      <c r="AS73" s="1244"/>
      <c r="AT73" s="1244"/>
      <c r="AU73" s="1244"/>
      <c r="AV73" s="1244"/>
      <c r="AW73" s="1244"/>
      <c r="AX73" s="1244"/>
      <c r="AY73" s="1244"/>
      <c r="AZ73" s="1244"/>
      <c r="BA73" s="1244"/>
      <c r="BB73" s="1244" t="s">
        <v>574</v>
      </c>
      <c r="BC73" s="1244"/>
      <c r="BD73" s="1244"/>
      <c r="BE73" s="1244"/>
      <c r="BF73" s="1244"/>
      <c r="BG73" s="1244"/>
      <c r="BH73" s="1244"/>
      <c r="BI73" s="1244"/>
      <c r="BJ73" s="1244"/>
      <c r="BK73" s="1244"/>
      <c r="BL73" s="1244"/>
      <c r="BM73" s="1244"/>
      <c r="BN73" s="1244"/>
      <c r="BO73" s="1244"/>
      <c r="BP73" s="1242">
        <v>28.8</v>
      </c>
      <c r="BQ73" s="1242"/>
      <c r="BR73" s="1242"/>
      <c r="BS73" s="1242"/>
      <c r="BT73" s="1242"/>
      <c r="BU73" s="1242"/>
      <c r="BV73" s="1242"/>
      <c r="BW73" s="1242"/>
      <c r="BX73" s="1242">
        <v>30.1</v>
      </c>
      <c r="BY73" s="1242"/>
      <c r="BZ73" s="1242"/>
      <c r="CA73" s="1242"/>
      <c r="CB73" s="1242"/>
      <c r="CC73" s="1242"/>
      <c r="CD73" s="1242"/>
      <c r="CE73" s="1242"/>
      <c r="CF73" s="1242">
        <v>21.6</v>
      </c>
      <c r="CG73" s="1242"/>
      <c r="CH73" s="1242"/>
      <c r="CI73" s="1242"/>
      <c r="CJ73" s="1242"/>
      <c r="CK73" s="1242"/>
      <c r="CL73" s="1242"/>
      <c r="CM73" s="1242"/>
      <c r="CN73" s="1242">
        <v>18.7</v>
      </c>
      <c r="CO73" s="1242"/>
      <c r="CP73" s="1242"/>
      <c r="CQ73" s="1242"/>
      <c r="CR73" s="1242"/>
      <c r="CS73" s="1242"/>
      <c r="CT73" s="1242"/>
      <c r="CU73" s="1242"/>
      <c r="CV73" s="1242">
        <v>14.6</v>
      </c>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579</v>
      </c>
      <c r="BC75" s="1244"/>
      <c r="BD75" s="1244"/>
      <c r="BE75" s="1244"/>
      <c r="BF75" s="1244"/>
      <c r="BG75" s="1244"/>
      <c r="BH75" s="1244"/>
      <c r="BI75" s="1244"/>
      <c r="BJ75" s="1244"/>
      <c r="BK75" s="1244"/>
      <c r="BL75" s="1244"/>
      <c r="BM75" s="1244"/>
      <c r="BN75" s="1244"/>
      <c r="BO75" s="1244"/>
      <c r="BP75" s="1242">
        <v>3</v>
      </c>
      <c r="BQ75" s="1242"/>
      <c r="BR75" s="1242"/>
      <c r="BS75" s="1242"/>
      <c r="BT75" s="1242"/>
      <c r="BU75" s="1242"/>
      <c r="BV75" s="1242"/>
      <c r="BW75" s="1242"/>
      <c r="BX75" s="1242">
        <v>3.5</v>
      </c>
      <c r="BY75" s="1242"/>
      <c r="BZ75" s="1242"/>
      <c r="CA75" s="1242"/>
      <c r="CB75" s="1242"/>
      <c r="CC75" s="1242"/>
      <c r="CD75" s="1242"/>
      <c r="CE75" s="1242"/>
      <c r="CF75" s="1242">
        <v>4.0999999999999996</v>
      </c>
      <c r="CG75" s="1242"/>
      <c r="CH75" s="1242"/>
      <c r="CI75" s="1242"/>
      <c r="CJ75" s="1242"/>
      <c r="CK75" s="1242"/>
      <c r="CL75" s="1242"/>
      <c r="CM75" s="1242"/>
      <c r="CN75" s="1242">
        <v>4.0999999999999996</v>
      </c>
      <c r="CO75" s="1242"/>
      <c r="CP75" s="1242"/>
      <c r="CQ75" s="1242"/>
      <c r="CR75" s="1242"/>
      <c r="CS75" s="1242"/>
      <c r="CT75" s="1242"/>
      <c r="CU75" s="1242"/>
      <c r="CV75" s="1242">
        <v>4.5</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576</v>
      </c>
      <c r="AO77" s="1241"/>
      <c r="AP77" s="1241"/>
      <c r="AQ77" s="1241"/>
      <c r="AR77" s="1241"/>
      <c r="AS77" s="1241"/>
      <c r="AT77" s="1241"/>
      <c r="AU77" s="1241"/>
      <c r="AV77" s="1241"/>
      <c r="AW77" s="1241"/>
      <c r="AX77" s="1241"/>
      <c r="AY77" s="1241"/>
      <c r="AZ77" s="1241"/>
      <c r="BA77" s="1241"/>
      <c r="BB77" s="1244" t="s">
        <v>574</v>
      </c>
      <c r="BC77" s="1244"/>
      <c r="BD77" s="1244"/>
      <c r="BE77" s="1244"/>
      <c r="BF77" s="1244"/>
      <c r="BG77" s="1244"/>
      <c r="BH77" s="1244"/>
      <c r="BI77" s="1244"/>
      <c r="BJ77" s="1244"/>
      <c r="BK77" s="1244"/>
      <c r="BL77" s="1244"/>
      <c r="BM77" s="1244"/>
      <c r="BN77" s="1244"/>
      <c r="BO77" s="1244"/>
      <c r="BP77" s="1242">
        <v>25.5</v>
      </c>
      <c r="BQ77" s="1242"/>
      <c r="BR77" s="1242"/>
      <c r="BS77" s="1242"/>
      <c r="BT77" s="1242"/>
      <c r="BU77" s="1242"/>
      <c r="BV77" s="1242"/>
      <c r="BW77" s="1242"/>
      <c r="BX77" s="1242">
        <v>25.1</v>
      </c>
      <c r="BY77" s="1242"/>
      <c r="BZ77" s="1242"/>
      <c r="CA77" s="1242"/>
      <c r="CB77" s="1242"/>
      <c r="CC77" s="1242"/>
      <c r="CD77" s="1242"/>
      <c r="CE77" s="1242"/>
      <c r="CF77" s="1242">
        <v>18</v>
      </c>
      <c r="CG77" s="1242"/>
      <c r="CH77" s="1242"/>
      <c r="CI77" s="1242"/>
      <c r="CJ77" s="1242"/>
      <c r="CK77" s="1242"/>
      <c r="CL77" s="1242"/>
      <c r="CM77" s="1242"/>
      <c r="CN77" s="1242">
        <v>12.7</v>
      </c>
      <c r="CO77" s="1242"/>
      <c r="CP77" s="1242"/>
      <c r="CQ77" s="1242"/>
      <c r="CR77" s="1242"/>
      <c r="CS77" s="1242"/>
      <c r="CT77" s="1242"/>
      <c r="CU77" s="1242"/>
      <c r="CV77" s="1242">
        <v>10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579</v>
      </c>
      <c r="BC79" s="1244"/>
      <c r="BD79" s="1244"/>
      <c r="BE79" s="1244"/>
      <c r="BF79" s="1244"/>
      <c r="BG79" s="1244"/>
      <c r="BH79" s="1244"/>
      <c r="BI79" s="1244"/>
      <c r="BJ79" s="1244"/>
      <c r="BK79" s="1244"/>
      <c r="BL79" s="1244"/>
      <c r="BM79" s="1244"/>
      <c r="BN79" s="1244"/>
      <c r="BO79" s="1244"/>
      <c r="BP79" s="1242">
        <v>6.6</v>
      </c>
      <c r="BQ79" s="1242"/>
      <c r="BR79" s="1242"/>
      <c r="BS79" s="1242"/>
      <c r="BT79" s="1242"/>
      <c r="BU79" s="1242"/>
      <c r="BV79" s="1242"/>
      <c r="BW79" s="1242"/>
      <c r="BX79" s="1242">
        <v>6.4</v>
      </c>
      <c r="BY79" s="1242"/>
      <c r="BZ79" s="1242"/>
      <c r="CA79" s="1242"/>
      <c r="CB79" s="1242"/>
      <c r="CC79" s="1242"/>
      <c r="CD79" s="1242"/>
      <c r="CE79" s="1242"/>
      <c r="CF79" s="1242">
        <v>6.6</v>
      </c>
      <c r="CG79" s="1242"/>
      <c r="CH79" s="1242"/>
      <c r="CI79" s="1242"/>
      <c r="CJ79" s="1242"/>
      <c r="CK79" s="1242"/>
      <c r="CL79" s="1242"/>
      <c r="CM79" s="1242"/>
      <c r="CN79" s="1242">
        <v>6.6</v>
      </c>
      <c r="CO79" s="1242"/>
      <c r="CP79" s="1242"/>
      <c r="CQ79" s="1242"/>
      <c r="CR79" s="1242"/>
      <c r="CS79" s="1242"/>
      <c r="CT79" s="1242"/>
      <c r="CU79" s="1242"/>
      <c r="CV79" s="1242">
        <v>6.7</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BW+sUMudqf6HiKkyNgjsCnFR4Wkvd24coYxgoQPFYDnU8vyo4nw2PAWQTROQjyJWMsGI3BTSb1GdM4fMRO0Gg==" saltValue="qz0SlSpvOscTkbsxFlK7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zKUE2IvxQJE2slUa9dsC63ucighbD28o77ItbHz+iGrwM9fmNFLIM/3m8ITegUqpehU1XV0+F1vSd4NjkKJgcw==" saltValue="cMKSzKsdkPPOd+o8ArWyk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a+8KSKKKe3X9JI+zHMAXUZOVyy8kmjLhTQqoGQ+PKIXB1P8PcWWqhOQIHZL93IMlRFipFizurymM/D0bxVhB1w==" saltValue="flom2/mXn6TQdjPn0+n8g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89436</v>
      </c>
      <c r="E3" s="154"/>
      <c r="F3" s="155">
        <v>62383</v>
      </c>
      <c r="G3" s="156"/>
      <c r="H3" s="157"/>
    </row>
    <row r="4" spans="1:8" x14ac:dyDescent="0.15">
      <c r="A4" s="158"/>
      <c r="B4" s="159"/>
      <c r="C4" s="160"/>
      <c r="D4" s="161">
        <v>43462</v>
      </c>
      <c r="E4" s="162"/>
      <c r="F4" s="163">
        <v>35325</v>
      </c>
      <c r="G4" s="164"/>
      <c r="H4" s="165"/>
    </row>
    <row r="5" spans="1:8" x14ac:dyDescent="0.15">
      <c r="A5" s="146" t="s">
        <v>522</v>
      </c>
      <c r="B5" s="151"/>
      <c r="C5" s="152"/>
      <c r="D5" s="153">
        <v>47740</v>
      </c>
      <c r="E5" s="154"/>
      <c r="F5" s="155">
        <v>63812</v>
      </c>
      <c r="G5" s="156"/>
      <c r="H5" s="157"/>
    </row>
    <row r="6" spans="1:8" x14ac:dyDescent="0.15">
      <c r="A6" s="158"/>
      <c r="B6" s="159"/>
      <c r="C6" s="160"/>
      <c r="D6" s="161">
        <v>22513</v>
      </c>
      <c r="E6" s="162"/>
      <c r="F6" s="163">
        <v>33848</v>
      </c>
      <c r="G6" s="164"/>
      <c r="H6" s="165"/>
    </row>
    <row r="7" spans="1:8" x14ac:dyDescent="0.15">
      <c r="A7" s="146" t="s">
        <v>523</v>
      </c>
      <c r="B7" s="151"/>
      <c r="C7" s="152"/>
      <c r="D7" s="153">
        <v>40073</v>
      </c>
      <c r="E7" s="154"/>
      <c r="F7" s="155">
        <v>54225</v>
      </c>
      <c r="G7" s="156"/>
      <c r="H7" s="157"/>
    </row>
    <row r="8" spans="1:8" x14ac:dyDescent="0.15">
      <c r="A8" s="158"/>
      <c r="B8" s="159"/>
      <c r="C8" s="160"/>
      <c r="D8" s="161">
        <v>28452</v>
      </c>
      <c r="E8" s="162"/>
      <c r="F8" s="163">
        <v>27337</v>
      </c>
      <c r="G8" s="164"/>
      <c r="H8" s="165"/>
    </row>
    <row r="9" spans="1:8" x14ac:dyDescent="0.15">
      <c r="A9" s="146" t="s">
        <v>524</v>
      </c>
      <c r="B9" s="151"/>
      <c r="C9" s="152"/>
      <c r="D9" s="153">
        <v>47391</v>
      </c>
      <c r="E9" s="154"/>
      <c r="F9" s="155">
        <v>54016</v>
      </c>
      <c r="G9" s="156"/>
      <c r="H9" s="157"/>
    </row>
    <row r="10" spans="1:8" x14ac:dyDescent="0.15">
      <c r="A10" s="158"/>
      <c r="B10" s="159"/>
      <c r="C10" s="160"/>
      <c r="D10" s="161">
        <v>23436</v>
      </c>
      <c r="E10" s="162"/>
      <c r="F10" s="163">
        <v>28078</v>
      </c>
      <c r="G10" s="164"/>
      <c r="H10" s="165"/>
    </row>
    <row r="11" spans="1:8" x14ac:dyDescent="0.15">
      <c r="A11" s="146" t="s">
        <v>525</v>
      </c>
      <c r="B11" s="151"/>
      <c r="C11" s="152"/>
      <c r="D11" s="153">
        <v>41385</v>
      </c>
      <c r="E11" s="154"/>
      <c r="F11" s="155">
        <v>52786</v>
      </c>
      <c r="G11" s="156"/>
      <c r="H11" s="157"/>
    </row>
    <row r="12" spans="1:8" x14ac:dyDescent="0.15">
      <c r="A12" s="158"/>
      <c r="B12" s="159"/>
      <c r="C12" s="166"/>
      <c r="D12" s="161">
        <v>19753</v>
      </c>
      <c r="E12" s="162"/>
      <c r="F12" s="163">
        <v>28742</v>
      </c>
      <c r="G12" s="164"/>
      <c r="H12" s="165"/>
    </row>
    <row r="13" spans="1:8" x14ac:dyDescent="0.15">
      <c r="A13" s="146"/>
      <c r="B13" s="151"/>
      <c r="C13" s="152"/>
      <c r="D13" s="153">
        <v>53205</v>
      </c>
      <c r="E13" s="154"/>
      <c r="F13" s="155">
        <v>57444</v>
      </c>
      <c r="G13" s="167"/>
      <c r="H13" s="157"/>
    </row>
    <row r="14" spans="1:8" x14ac:dyDescent="0.15">
      <c r="A14" s="158"/>
      <c r="B14" s="159"/>
      <c r="C14" s="160"/>
      <c r="D14" s="161">
        <v>27523</v>
      </c>
      <c r="E14" s="162"/>
      <c r="F14" s="163">
        <v>30666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5.72</v>
      </c>
      <c r="C19" s="168">
        <f>ROUND(VALUE(SUBSTITUTE(実質収支比率等に係る経年分析!G$48,"▲","-")),2)</f>
        <v>7.14</v>
      </c>
      <c r="D19" s="168">
        <f>ROUND(VALUE(SUBSTITUTE(実質収支比率等に係る経年分析!H$48,"▲","-")),2)</f>
        <v>8.3000000000000007</v>
      </c>
      <c r="E19" s="168">
        <f>ROUND(VALUE(SUBSTITUTE(実質収支比率等に係る経年分析!I$48,"▲","-")),2)</f>
        <v>6.86</v>
      </c>
      <c r="F19" s="168">
        <f>ROUND(VALUE(SUBSTITUTE(実質収支比率等に係る経年分析!J$48,"▲","-")),2)</f>
        <v>5.53</v>
      </c>
    </row>
    <row r="20" spans="1:11" x14ac:dyDescent="0.15">
      <c r="A20" s="168" t="s">
        <v>53</v>
      </c>
      <c r="B20" s="168">
        <f>ROUND(VALUE(SUBSTITUTE(実質収支比率等に係る経年分析!F$47,"▲","-")),2)</f>
        <v>17.329999999999998</v>
      </c>
      <c r="C20" s="168">
        <f>ROUND(VALUE(SUBSTITUTE(実質収支比率等に係る経年分析!G$47,"▲","-")),2)</f>
        <v>17.86</v>
      </c>
      <c r="D20" s="168">
        <f>ROUND(VALUE(SUBSTITUTE(実質収支比率等に係る経年分析!H$47,"▲","-")),2)</f>
        <v>18.809999999999999</v>
      </c>
      <c r="E20" s="168">
        <f>ROUND(VALUE(SUBSTITUTE(実質収支比率等に係る経年分析!I$47,"▲","-")),2)</f>
        <v>21.29</v>
      </c>
      <c r="F20" s="168">
        <f>ROUND(VALUE(SUBSTITUTE(実質収支比率等に係る経年分析!J$47,"▲","-")),2)</f>
        <v>21.13</v>
      </c>
    </row>
    <row r="21" spans="1:11" x14ac:dyDescent="0.15">
      <c r="A21" s="168" t="s">
        <v>54</v>
      </c>
      <c r="B21" s="168">
        <f>IF(ISNUMBER(VALUE(SUBSTITUTE(実質収支比率等に係る経年分析!F$49,"▲","-"))),ROUND(VALUE(SUBSTITUTE(実質収支比率等に係る経年分析!F$49,"▲","-")),2),NA())</f>
        <v>1.78</v>
      </c>
      <c r="C21" s="168">
        <f>IF(ISNUMBER(VALUE(SUBSTITUTE(実質収支比率等に係る経年分析!G$49,"▲","-"))),ROUND(VALUE(SUBSTITUTE(実質収支比率等に係る経年分析!G$49,"▲","-")),2),NA())</f>
        <v>2.79</v>
      </c>
      <c r="D21" s="168">
        <f>IF(ISNUMBER(VALUE(SUBSTITUTE(実質収支比率等に係る経年分析!H$49,"▲","-"))),ROUND(VALUE(SUBSTITUTE(実質収支比率等に係る経年分析!H$49,"▲","-")),2),NA())</f>
        <v>3.5</v>
      </c>
      <c r="E21" s="168">
        <f>IF(ISNUMBER(VALUE(SUBSTITUTE(実質収支比率等に係る経年分析!I$49,"▲","-"))),ROUND(VALUE(SUBSTITUTE(実質収支比率等に係る経年分析!I$49,"▲","-")),2),NA())</f>
        <v>0.68</v>
      </c>
      <c r="F21" s="168">
        <f>IF(ISNUMBER(VALUE(SUBSTITUTE(実質収支比率等に係る経年分析!J$49,"▲","-"))),ROUND(VALUE(SUBSTITUTE(実質収支比率等に係る経年分析!J$49,"▲","-")),2),NA())</f>
        <v>-0.86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0.22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0.26</v>
      </c>
    </row>
    <row r="30" spans="1:11" x14ac:dyDescent="0.15">
      <c r="A30" s="169" t="str">
        <f>IF(連結実質赤字比率に係る赤字・黒字の構成分析!C$40="",NA(),連結実質赤字比率に係る赤字・黒字の構成分析!C$40)</f>
        <v>簡易水道事業会計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0.41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0.35</v>
      </c>
    </row>
    <row r="31" spans="1:11" x14ac:dyDescent="0.1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1.21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1.0900000000000001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1.76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0.74</v>
      </c>
    </row>
    <row r="32" spans="1:11" x14ac:dyDescent="0.15">
      <c r="A32" s="169" t="str">
        <f>IF(連結実質赤字比率に係る赤字・黒字の構成分析!C$38="",NA(),連結実質赤字比率に係る赤字・黒字の構成分析!C$38)</f>
        <v>工業用水道事業会計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5.31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4.75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4.16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3.75</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3.15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4.26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4.53</v>
      </c>
    </row>
    <row r="34" spans="1:16" x14ac:dyDescent="0.15">
      <c r="A34" s="169" t="str">
        <f>IF(連結実質赤字比率に係る赤字・黒字の構成分析!C$36="",NA(),連結実質赤字比率に係る赤字・黒字の構成分析!C$36)</f>
        <v>公共下水道事業会計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5.14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5.74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5.0999999999999996</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5.71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7.13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8.2899999999999991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5.52</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13.57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12.19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10.41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9.9700000000000006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1832</v>
      </c>
      <c r="E42" s="170"/>
      <c r="F42" s="170"/>
      <c r="G42" s="170">
        <f>'実質公債費比率（分子）の構造'!L$52</f>
        <v>1846</v>
      </c>
      <c r="H42" s="170"/>
      <c r="I42" s="170"/>
      <c r="J42" s="170">
        <f>'実質公債費比率（分子）の構造'!M$52</f>
        <v>1847</v>
      </c>
      <c r="K42" s="170"/>
      <c r="L42" s="170"/>
      <c r="M42" s="170">
        <f>'実質公債費比率（分子）の構造'!N$52</f>
        <v>1887</v>
      </c>
      <c r="N42" s="170"/>
      <c r="O42" s="170"/>
      <c r="P42" s="170">
        <f>'実質公債費比率（分子）の構造'!O$52</f>
        <v>1886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v>
      </c>
      <c r="C44" s="170"/>
      <c r="D44" s="170"/>
      <c r="E44" s="170">
        <f>'実質公債費比率（分子）の構造'!L$50</f>
        <v>2</v>
      </c>
      <c r="F44" s="170"/>
      <c r="G44" s="170"/>
      <c r="H44" s="170">
        <f>'実質公債費比率（分子）の構造'!M$50</f>
        <v>3</v>
      </c>
      <c r="I44" s="170"/>
      <c r="J44" s="170"/>
      <c r="K44" s="170">
        <f>'実質公債費比率（分子）の構造'!N$50</f>
        <v>6</v>
      </c>
      <c r="L44" s="170"/>
      <c r="M44" s="170"/>
      <c r="N44" s="170">
        <f>'実質公債費比率（分子）の構造'!O$50</f>
        <v>10</v>
      </c>
      <c r="O44" s="170"/>
      <c r="P44" s="170"/>
    </row>
    <row r="45" spans="1:16" x14ac:dyDescent="0.15">
      <c r="A45" s="170" t="s">
        <v>63</v>
      </c>
      <c r="B45" s="170">
        <f>'実質公債費比率（分子）の構造'!K$49</f>
        <v>125</v>
      </c>
      <c r="C45" s="170"/>
      <c r="D45" s="170"/>
      <c r="E45" s="170">
        <f>'実質公債費比率（分子）の構造'!L$49</f>
        <v>143</v>
      </c>
      <c r="F45" s="170"/>
      <c r="G45" s="170"/>
      <c r="H45" s="170">
        <f>'実質公債費比率（分子）の構造'!M$49</f>
        <v>133</v>
      </c>
      <c r="I45" s="170"/>
      <c r="J45" s="170"/>
      <c r="K45" s="170">
        <f>'実質公債費比率（分子）の構造'!N$49</f>
        <v>117</v>
      </c>
      <c r="L45" s="170"/>
      <c r="M45" s="170"/>
      <c r="N45" s="170">
        <f>'実質公債費比率（分子）の構造'!O$49</f>
        <v>86</v>
      </c>
      <c r="O45" s="170"/>
      <c r="P45" s="170"/>
    </row>
    <row r="46" spans="1:16" x14ac:dyDescent="0.15">
      <c r="A46" s="170" t="s">
        <v>64</v>
      </c>
      <c r="B46" s="170">
        <f>'実質公債費比率（分子）の構造'!K$48</f>
        <v>285</v>
      </c>
      <c r="C46" s="170"/>
      <c r="D46" s="170"/>
      <c r="E46" s="170">
        <f>'実質公債費比率（分子）の構造'!L$48</f>
        <v>275</v>
      </c>
      <c r="F46" s="170"/>
      <c r="G46" s="170"/>
      <c r="H46" s="170">
        <f>'実質公債費比率（分子）の構造'!M$48</f>
        <v>447</v>
      </c>
      <c r="I46" s="170"/>
      <c r="J46" s="170"/>
      <c r="K46" s="170">
        <f>'実質公債費比率（分子）の構造'!N$48</f>
        <v>269</v>
      </c>
      <c r="L46" s="170"/>
      <c r="M46" s="170"/>
      <c r="N46" s="170">
        <f>'実質公債費比率（分子）の構造'!O$48</f>
        <v>277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1796</v>
      </c>
      <c r="C49" s="170"/>
      <c r="D49" s="170"/>
      <c r="E49" s="170">
        <f>'実質公債費比率（分子）の構造'!L$45</f>
        <v>1806</v>
      </c>
      <c r="F49" s="170"/>
      <c r="G49" s="170"/>
      <c r="H49" s="170">
        <f>'実質公債費比率（分子）の構造'!M$45</f>
        <v>1852</v>
      </c>
      <c r="I49" s="170"/>
      <c r="J49" s="170"/>
      <c r="K49" s="170">
        <f>'実質公債費比率（分子）の構造'!N$45</f>
        <v>1925</v>
      </c>
      <c r="L49" s="170"/>
      <c r="M49" s="170"/>
      <c r="N49" s="170">
        <f>'実質公債費比率（分子）の構造'!O$45</f>
        <v>2032</v>
      </c>
      <c r="O49" s="170"/>
      <c r="P49" s="170"/>
    </row>
    <row r="50" spans="1:16" x14ac:dyDescent="0.15">
      <c r="A50" s="170" t="s">
        <v>67</v>
      </c>
      <c r="B50" s="170" t="e">
        <f>NA()</f>
        <v>#N/A</v>
      </c>
      <c r="C50" s="170">
        <f>IF(ISNUMBER('実質公債費比率（分子）の構造'!K$53),'実質公債費比率（分子）の構造'!K$53,NA())</f>
        <v>376</v>
      </c>
      <c r="D50" s="170" t="e">
        <f>NA()</f>
        <v>#N/A</v>
      </c>
      <c r="E50" s="170" t="e">
        <f>NA()</f>
        <v>#N/A</v>
      </c>
      <c r="F50" s="170">
        <f>IF(ISNUMBER('実質公債費比率（分子）の構造'!L$53),'実質公債費比率（分子）の構造'!L$53,NA())</f>
        <v>380</v>
      </c>
      <c r="G50" s="170" t="e">
        <f>NA()</f>
        <v>#N/A</v>
      </c>
      <c r="H50" s="170" t="e">
        <f>NA()</f>
        <v>#N/A</v>
      </c>
      <c r="I50" s="170">
        <f>IF(ISNUMBER('実質公債費比率（分子）の構造'!M$53),'実質公債費比率（分子）の構造'!M$53,NA())</f>
        <v>588</v>
      </c>
      <c r="J50" s="170" t="e">
        <f>NA()</f>
        <v>#N/A</v>
      </c>
      <c r="K50" s="170" t="e">
        <f>NA()</f>
        <v>#N/A</v>
      </c>
      <c r="L50" s="170">
        <f>IF(ISNUMBER('実質公債費比率（分子）の構造'!N$53),'実質公債費比率（分子）の構造'!N$53,NA())</f>
        <v>430</v>
      </c>
      <c r="M50" s="170" t="e">
        <f>NA()</f>
        <v>#N/A</v>
      </c>
      <c r="N50" s="170" t="e">
        <f>NA()</f>
        <v>#N/A</v>
      </c>
      <c r="O50" s="170">
        <f>IF(ISNUMBER('実質公債費比率（分子）の構造'!O$53),'実質公債費比率（分子）の構造'!O$53,NA())</f>
        <v>519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17079</v>
      </c>
      <c r="E56" s="169"/>
      <c r="F56" s="169"/>
      <c r="G56" s="169">
        <f>'将来負担比率（分子）の構造'!J$52</f>
        <v>17008</v>
      </c>
      <c r="H56" s="169"/>
      <c r="I56" s="169"/>
      <c r="J56" s="169">
        <f>'将来負担比率（分子）の構造'!K$52</f>
        <v>16926</v>
      </c>
      <c r="K56" s="169"/>
      <c r="L56" s="169"/>
      <c r="M56" s="169">
        <f>'将来負担比率（分子）の構造'!L$52</f>
        <v>16496</v>
      </c>
      <c r="N56" s="169"/>
      <c r="O56" s="169"/>
      <c r="P56" s="169">
        <f>'将来負担比率（分子）の構造'!M$52</f>
        <v>15690</v>
      </c>
    </row>
    <row r="57" spans="1:16" x14ac:dyDescent="0.15">
      <c r="A57" s="169" t="s">
        <v>42</v>
      </c>
      <c r="B57" s="169"/>
      <c r="C57" s="169"/>
      <c r="D57" s="169">
        <f>'将来負担比率（分子）の構造'!I$51</f>
        <v>5603</v>
      </c>
      <c r="E57" s="169"/>
      <c r="F57" s="169"/>
      <c r="G57" s="169">
        <f>'将来負担比率（分子）の構造'!J$51</f>
        <v>5889</v>
      </c>
      <c r="H57" s="169"/>
      <c r="I57" s="169"/>
      <c r="J57" s="169">
        <f>'将来負担比率（分子）の構造'!K$51</f>
        <v>5796</v>
      </c>
      <c r="K57" s="169"/>
      <c r="L57" s="169"/>
      <c r="M57" s="169">
        <f>'将来負担比率（分子）の構造'!L$51</f>
        <v>6573</v>
      </c>
      <c r="N57" s="169"/>
      <c r="O57" s="169"/>
      <c r="P57" s="169">
        <f>'将来負担比率（分子）の構造'!M$51</f>
        <v>6657</v>
      </c>
    </row>
    <row r="58" spans="1:16" x14ac:dyDescent="0.15">
      <c r="A58" s="169" t="s">
        <v>41</v>
      </c>
      <c r="B58" s="169"/>
      <c r="C58" s="169"/>
      <c r="D58" s="169">
        <f>'将来負担比率（分子）の構造'!I$50</f>
        <v>5776</v>
      </c>
      <c r="E58" s="169"/>
      <c r="F58" s="169"/>
      <c r="G58" s="169">
        <f>'将来負担比率（分子）の構造'!J$50</f>
        <v>5773</v>
      </c>
      <c r="H58" s="169"/>
      <c r="I58" s="169"/>
      <c r="J58" s="169">
        <f>'将来負担比率（分子）の構造'!K$50</f>
        <v>6783</v>
      </c>
      <c r="K58" s="169"/>
      <c r="L58" s="169"/>
      <c r="M58" s="169">
        <f>'将来負担比率（分子）の構造'!L$50</f>
        <v>6938</v>
      </c>
      <c r="N58" s="169"/>
      <c r="O58" s="169"/>
      <c r="P58" s="169">
        <f>'将来負担比率（分子）の構造'!M$50</f>
        <v>7145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2692</v>
      </c>
      <c r="C62" s="169"/>
      <c r="D62" s="169"/>
      <c r="E62" s="169">
        <f>'将来負担比率（分子）の構造'!J$45</f>
        <v>2662</v>
      </c>
      <c r="F62" s="169"/>
      <c r="G62" s="169"/>
      <c r="H62" s="169">
        <f>'将来負担比率（分子）の構造'!K$45</f>
        <v>2751</v>
      </c>
      <c r="I62" s="169"/>
      <c r="J62" s="169"/>
      <c r="K62" s="169">
        <f>'将来負担比率（分子）の構造'!L$45</f>
        <v>2845</v>
      </c>
      <c r="L62" s="169"/>
      <c r="M62" s="169"/>
      <c r="N62" s="169">
        <f>'将来負担比率（分子）の構造'!M$45</f>
        <v>2980</v>
      </c>
      <c r="O62" s="169"/>
      <c r="P62" s="169"/>
    </row>
    <row r="63" spans="1:16" x14ac:dyDescent="0.15">
      <c r="A63" s="169" t="s">
        <v>34</v>
      </c>
      <c r="B63" s="169">
        <f>'将来負担比率（分子）の構造'!I$44</f>
        <v>1153</v>
      </c>
      <c r="C63" s="169"/>
      <c r="D63" s="169"/>
      <c r="E63" s="169">
        <f>'将来負担比率（分子）の構造'!J$44</f>
        <v>1164</v>
      </c>
      <c r="F63" s="169"/>
      <c r="G63" s="169"/>
      <c r="H63" s="169">
        <f>'将来負担比率（分子）の構造'!K$44</f>
        <v>1030</v>
      </c>
      <c r="I63" s="169"/>
      <c r="J63" s="169"/>
      <c r="K63" s="169">
        <f>'将来負担比率（分子）の構造'!L$44</f>
        <v>948</v>
      </c>
      <c r="L63" s="169"/>
      <c r="M63" s="169"/>
      <c r="N63" s="169">
        <f>'将来負担比率（分子）の構造'!M$44</f>
        <v>852</v>
      </c>
      <c r="O63" s="169"/>
      <c r="P63" s="169"/>
    </row>
    <row r="64" spans="1:16" x14ac:dyDescent="0.15">
      <c r="A64" s="169" t="s">
        <v>33</v>
      </c>
      <c r="B64" s="169">
        <f>'将来負担比率（分子）の構造'!I$43</f>
        <v>4844</v>
      </c>
      <c r="C64" s="169"/>
      <c r="D64" s="169"/>
      <c r="E64" s="169">
        <f>'将来負担比率（分子）の構造'!J$43</f>
        <v>5029</v>
      </c>
      <c r="F64" s="169"/>
      <c r="G64" s="169"/>
      <c r="H64" s="169">
        <f>'将来負担比率（分子）の構造'!K$43</f>
        <v>4614</v>
      </c>
      <c r="I64" s="169"/>
      <c r="J64" s="169"/>
      <c r="K64" s="169">
        <f>'将来負担比率（分子）の構造'!L$43</f>
        <v>4368</v>
      </c>
      <c r="L64" s="169"/>
      <c r="M64" s="169"/>
      <c r="N64" s="169">
        <f>'将来負担比率（分子）の構造'!M$43</f>
        <v>4335</v>
      </c>
      <c r="O64" s="169"/>
      <c r="P64" s="169"/>
    </row>
    <row r="65" spans="1:16" x14ac:dyDescent="0.15">
      <c r="A65" s="169" t="s">
        <v>32</v>
      </c>
      <c r="B65" s="169">
        <f>'将来負担比率（分子）の構造'!I$42</f>
        <v>173</v>
      </c>
      <c r="C65" s="169"/>
      <c r="D65" s="169"/>
      <c r="E65" s="169">
        <f>'将来負担比率（分子）の構造'!J$42</f>
        <v>173</v>
      </c>
      <c r="F65" s="169"/>
      <c r="G65" s="169"/>
      <c r="H65" s="169">
        <f>'将来負担比率（分子）の構造'!K$42</f>
        <v>195</v>
      </c>
      <c r="I65" s="169"/>
      <c r="J65" s="169"/>
      <c r="K65" s="169">
        <f>'将来負担比率（分子）の構造'!L$42</f>
        <v>804</v>
      </c>
      <c r="L65" s="169"/>
      <c r="M65" s="169"/>
      <c r="N65" s="169">
        <f>'将来負担比率（分子）の構造'!M$42</f>
        <v>803</v>
      </c>
      <c r="O65" s="169"/>
      <c r="P65" s="169"/>
    </row>
    <row r="66" spans="1:16" x14ac:dyDescent="0.15">
      <c r="A66" s="169" t="s">
        <v>31</v>
      </c>
      <c r="B66" s="169">
        <f>'将来負担比率（分子）の構造'!I$41</f>
        <v>22569</v>
      </c>
      <c r="C66" s="169"/>
      <c r="D66" s="169"/>
      <c r="E66" s="169">
        <f>'将来負担比率（分子）の構造'!J$41</f>
        <v>22879</v>
      </c>
      <c r="F66" s="169"/>
      <c r="G66" s="169"/>
      <c r="H66" s="169">
        <f>'将来負担比率（分子）の構造'!K$41</f>
        <v>23376</v>
      </c>
      <c r="I66" s="169"/>
      <c r="J66" s="169"/>
      <c r="K66" s="169">
        <f>'将来負担比率（分子）の構造'!L$41</f>
        <v>23143</v>
      </c>
      <c r="L66" s="169"/>
      <c r="M66" s="169"/>
      <c r="N66" s="169">
        <f>'将来負担比率（分子）の構造'!M$41</f>
        <v>22207</v>
      </c>
      <c r="O66" s="169"/>
      <c r="P66" s="169"/>
    </row>
    <row r="67" spans="1:16" x14ac:dyDescent="0.15">
      <c r="A67" s="169" t="s">
        <v>71</v>
      </c>
      <c r="B67" s="169" t="e">
        <f>NA()</f>
        <v>#N/A</v>
      </c>
      <c r="C67" s="169">
        <f>IF(ISNUMBER('将来負担比率（分子）の構造'!I$53), IF('将来負担比率（分子）の構造'!I$53 &lt; 0, 0, '将来負担比率（分子）の構造'!I$53), NA())</f>
        <v>2973</v>
      </c>
      <c r="D67" s="169" t="e">
        <f>NA()</f>
        <v>#N/A</v>
      </c>
      <c r="E67" s="169" t="e">
        <f>NA()</f>
        <v>#N/A</v>
      </c>
      <c r="F67" s="169">
        <f>IF(ISNUMBER('将来負担比率（分子）の構造'!J$53), IF('将来負担比率（分子）の構造'!J$53 &lt; 0, 0, '将来負担比率（分子）の構造'!J$53), NA())</f>
        <v>3237</v>
      </c>
      <c r="G67" s="169" t="e">
        <f>NA()</f>
        <v>#N/A</v>
      </c>
      <c r="H67" s="169" t="e">
        <f>NA()</f>
        <v>#N/A</v>
      </c>
      <c r="I67" s="169">
        <f>IF(ISNUMBER('将来負担比率（分子）の構造'!K$53), IF('将来負担比率（分子）の構造'!K$53 &lt; 0, 0, '将来負担比率（分子）の構造'!K$53), NA())</f>
        <v>2461</v>
      </c>
      <c r="J67" s="169" t="e">
        <f>NA()</f>
        <v>#N/A</v>
      </c>
      <c r="K67" s="169" t="e">
        <f>NA()</f>
        <v>#N/A</v>
      </c>
      <c r="L67" s="169">
        <f>IF(ISNUMBER('将来負担比率（分子）の構造'!L$53), IF('将来負担比率（分子）の構造'!L$53 &lt; 0, 0, '将来負担比率（分子）の構造'!L$53), NA())</f>
        <v>2099</v>
      </c>
      <c r="M67" s="169" t="e">
        <f>NA()</f>
        <v>#N/A</v>
      </c>
      <c r="N67" s="169" t="e">
        <f>NA()</f>
        <v>#N/A</v>
      </c>
      <c r="O67" s="169">
        <f>IF(ISNUMBER('将来負担比率（分子）の構造'!M$53), IF('将来負担比率（分子）の構造'!M$53 &lt; 0, 0, '将来負担比率（分子）の構造'!M$53), NA())</f>
        <v>1684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2395</v>
      </c>
      <c r="C72" s="173">
        <f>基金残高に係る経年分析!G55</f>
        <v>2675</v>
      </c>
      <c r="D72" s="173">
        <f>基金残高に係る経年分析!H55</f>
        <v>2716</v>
      </c>
    </row>
    <row r="73" spans="1:16" x14ac:dyDescent="0.15">
      <c r="A73" s="172" t="s">
        <v>74</v>
      </c>
      <c r="B73" s="173">
        <f>基金残高に係る経年分析!F56</f>
        <v>1234</v>
      </c>
      <c r="C73" s="173">
        <f>基金残高に係る経年分析!G56</f>
        <v>1425</v>
      </c>
      <c r="D73" s="173">
        <f>基金残高に係る経年分析!H56</f>
        <v>1481</v>
      </c>
    </row>
    <row r="74" spans="1:16" x14ac:dyDescent="0.15">
      <c r="A74" s="172" t="s">
        <v>75</v>
      </c>
      <c r="B74" s="173">
        <f>基金残高に係る経年分析!F57</f>
        <v>1638</v>
      </c>
      <c r="C74" s="173">
        <f>基金残高に係る経年分析!G57</f>
        <v>1423</v>
      </c>
      <c r="D74" s="173">
        <f>基金残高に係る経年分析!H57</f>
        <v>1428</v>
      </c>
    </row>
  </sheetData>
  <sheetProtection algorithmName="SHA-512" hashValue="SXyYKPzZJJeRcp6Lsk0TPCXxmaxu0WlS1JiAmEvYezM1QYUYlM/Oiob9+8GbowlmWelCa/gHcWbWct9qnG4ylg==" saltValue="4QsDtqORYm0HncsDLpOE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10181039</v>
      </c>
      <c r="S5" s="626"/>
      <c r="T5" s="626"/>
      <c r="U5" s="626"/>
      <c r="V5" s="626"/>
      <c r="W5" s="626"/>
      <c r="X5" s="626"/>
      <c r="Y5" s="627"/>
      <c r="Z5" s="628">
        <v>41.3</v>
      </c>
      <c r="AA5" s="628"/>
      <c r="AB5" s="628"/>
      <c r="AC5" s="628"/>
      <c r="AD5" s="629">
        <v>9406537</v>
      </c>
      <c r="AE5" s="629"/>
      <c r="AF5" s="629"/>
      <c r="AG5" s="629"/>
      <c r="AH5" s="629"/>
      <c r="AI5" s="629"/>
      <c r="AJ5" s="629"/>
      <c r="AK5" s="629"/>
      <c r="AL5" s="630">
        <v>72.5</v>
      </c>
      <c r="AM5" s="631"/>
      <c r="AN5" s="631"/>
      <c r="AO5" s="632"/>
      <c r="AP5" s="622" t="s">
        <v>216</v>
      </c>
      <c r="AQ5" s="623"/>
      <c r="AR5" s="623"/>
      <c r="AS5" s="623"/>
      <c r="AT5" s="623"/>
      <c r="AU5" s="623"/>
      <c r="AV5" s="623"/>
      <c r="AW5" s="623"/>
      <c r="AX5" s="623"/>
      <c r="AY5" s="623"/>
      <c r="AZ5" s="623"/>
      <c r="BA5" s="623"/>
      <c r="BB5" s="623"/>
      <c r="BC5" s="623"/>
      <c r="BD5" s="623"/>
      <c r="BE5" s="623"/>
      <c r="BF5" s="624"/>
      <c r="BG5" s="636">
        <v>9403410</v>
      </c>
      <c r="BH5" s="637"/>
      <c r="BI5" s="637"/>
      <c r="BJ5" s="637"/>
      <c r="BK5" s="637"/>
      <c r="BL5" s="637"/>
      <c r="BM5" s="637"/>
      <c r="BN5" s="638"/>
      <c r="BO5" s="639">
        <v>92.4</v>
      </c>
      <c r="BP5" s="639"/>
      <c r="BQ5" s="639"/>
      <c r="BR5" s="639"/>
      <c r="BS5" s="640">
        <v>137880</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160631</v>
      </c>
      <c r="S6" s="637"/>
      <c r="T6" s="637"/>
      <c r="U6" s="637"/>
      <c r="V6" s="637"/>
      <c r="W6" s="637"/>
      <c r="X6" s="637"/>
      <c r="Y6" s="638"/>
      <c r="Z6" s="639">
        <v>0.7</v>
      </c>
      <c r="AA6" s="639"/>
      <c r="AB6" s="639"/>
      <c r="AC6" s="639"/>
      <c r="AD6" s="640">
        <v>160631</v>
      </c>
      <c r="AE6" s="640"/>
      <c r="AF6" s="640"/>
      <c r="AG6" s="640"/>
      <c r="AH6" s="640"/>
      <c r="AI6" s="640"/>
      <c r="AJ6" s="640"/>
      <c r="AK6" s="640"/>
      <c r="AL6" s="641">
        <v>1.2</v>
      </c>
      <c r="AM6" s="642"/>
      <c r="AN6" s="642"/>
      <c r="AO6" s="643"/>
      <c r="AP6" s="633" t="s">
        <v>221</v>
      </c>
      <c r="AQ6" s="634"/>
      <c r="AR6" s="634"/>
      <c r="AS6" s="634"/>
      <c r="AT6" s="634"/>
      <c r="AU6" s="634"/>
      <c r="AV6" s="634"/>
      <c r="AW6" s="634"/>
      <c r="AX6" s="634"/>
      <c r="AY6" s="634"/>
      <c r="AZ6" s="634"/>
      <c r="BA6" s="634"/>
      <c r="BB6" s="634"/>
      <c r="BC6" s="634"/>
      <c r="BD6" s="634"/>
      <c r="BE6" s="634"/>
      <c r="BF6" s="635"/>
      <c r="BG6" s="636">
        <v>9403410</v>
      </c>
      <c r="BH6" s="637"/>
      <c r="BI6" s="637"/>
      <c r="BJ6" s="637"/>
      <c r="BK6" s="637"/>
      <c r="BL6" s="637"/>
      <c r="BM6" s="637"/>
      <c r="BN6" s="638"/>
      <c r="BO6" s="639">
        <v>92.4</v>
      </c>
      <c r="BP6" s="639"/>
      <c r="BQ6" s="639"/>
      <c r="BR6" s="639"/>
      <c r="BS6" s="640">
        <v>137880</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208227</v>
      </c>
      <c r="CS6" s="637"/>
      <c r="CT6" s="637"/>
      <c r="CU6" s="637"/>
      <c r="CV6" s="637"/>
      <c r="CW6" s="637"/>
      <c r="CX6" s="637"/>
      <c r="CY6" s="638"/>
      <c r="CZ6" s="630">
        <v>0.9</v>
      </c>
      <c r="DA6" s="631"/>
      <c r="DB6" s="631"/>
      <c r="DC6" s="647"/>
      <c r="DD6" s="645" t="s">
        <v>121</v>
      </c>
      <c r="DE6" s="637"/>
      <c r="DF6" s="637"/>
      <c r="DG6" s="637"/>
      <c r="DH6" s="637"/>
      <c r="DI6" s="637"/>
      <c r="DJ6" s="637"/>
      <c r="DK6" s="637"/>
      <c r="DL6" s="637"/>
      <c r="DM6" s="637"/>
      <c r="DN6" s="637"/>
      <c r="DO6" s="637"/>
      <c r="DP6" s="638"/>
      <c r="DQ6" s="645">
        <v>208227</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5445</v>
      </c>
      <c r="S7" s="637"/>
      <c r="T7" s="637"/>
      <c r="U7" s="637"/>
      <c r="V7" s="637"/>
      <c r="W7" s="637"/>
      <c r="X7" s="637"/>
      <c r="Y7" s="638"/>
      <c r="Z7" s="639">
        <v>0</v>
      </c>
      <c r="AA7" s="639"/>
      <c r="AB7" s="639"/>
      <c r="AC7" s="639"/>
      <c r="AD7" s="640">
        <v>5445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4068818</v>
      </c>
      <c r="BH7" s="637"/>
      <c r="BI7" s="637"/>
      <c r="BJ7" s="637"/>
      <c r="BK7" s="637"/>
      <c r="BL7" s="637"/>
      <c r="BM7" s="637"/>
      <c r="BN7" s="638"/>
      <c r="BO7" s="639">
        <v>40</v>
      </c>
      <c r="BP7" s="639"/>
      <c r="BQ7" s="639"/>
      <c r="BR7" s="639"/>
      <c r="BS7" s="640">
        <v>137880</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2766222</v>
      </c>
      <c r="CS7" s="637"/>
      <c r="CT7" s="637"/>
      <c r="CU7" s="637"/>
      <c r="CV7" s="637"/>
      <c r="CW7" s="637"/>
      <c r="CX7" s="637"/>
      <c r="CY7" s="638"/>
      <c r="CZ7" s="639">
        <v>11.6</v>
      </c>
      <c r="DA7" s="639"/>
      <c r="DB7" s="639"/>
      <c r="DC7" s="639"/>
      <c r="DD7" s="645">
        <v>33104</v>
      </c>
      <c r="DE7" s="637"/>
      <c r="DF7" s="637"/>
      <c r="DG7" s="637"/>
      <c r="DH7" s="637"/>
      <c r="DI7" s="637"/>
      <c r="DJ7" s="637"/>
      <c r="DK7" s="637"/>
      <c r="DL7" s="637"/>
      <c r="DM7" s="637"/>
      <c r="DN7" s="637"/>
      <c r="DO7" s="637"/>
      <c r="DP7" s="638"/>
      <c r="DQ7" s="645">
        <v>2405559</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50502</v>
      </c>
      <c r="S8" s="637"/>
      <c r="T8" s="637"/>
      <c r="U8" s="637"/>
      <c r="V8" s="637"/>
      <c r="W8" s="637"/>
      <c r="X8" s="637"/>
      <c r="Y8" s="638"/>
      <c r="Z8" s="639">
        <v>0.2</v>
      </c>
      <c r="AA8" s="639"/>
      <c r="AB8" s="639"/>
      <c r="AC8" s="639"/>
      <c r="AD8" s="640">
        <v>50502</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104627</v>
      </c>
      <c r="BH8" s="637"/>
      <c r="BI8" s="637"/>
      <c r="BJ8" s="637"/>
      <c r="BK8" s="637"/>
      <c r="BL8" s="637"/>
      <c r="BM8" s="637"/>
      <c r="BN8" s="638"/>
      <c r="BO8" s="639">
        <v>1</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9136259</v>
      </c>
      <c r="CS8" s="637"/>
      <c r="CT8" s="637"/>
      <c r="CU8" s="637"/>
      <c r="CV8" s="637"/>
      <c r="CW8" s="637"/>
      <c r="CX8" s="637"/>
      <c r="CY8" s="638"/>
      <c r="CZ8" s="639">
        <v>38.5</v>
      </c>
      <c r="DA8" s="639"/>
      <c r="DB8" s="639"/>
      <c r="DC8" s="639"/>
      <c r="DD8" s="645">
        <v>154379</v>
      </c>
      <c r="DE8" s="637"/>
      <c r="DF8" s="637"/>
      <c r="DG8" s="637"/>
      <c r="DH8" s="637"/>
      <c r="DI8" s="637"/>
      <c r="DJ8" s="637"/>
      <c r="DK8" s="637"/>
      <c r="DL8" s="637"/>
      <c r="DM8" s="637"/>
      <c r="DN8" s="637"/>
      <c r="DO8" s="637"/>
      <c r="DP8" s="638"/>
      <c r="DQ8" s="645">
        <v>4902405</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56520</v>
      </c>
      <c r="S9" s="637"/>
      <c r="T9" s="637"/>
      <c r="U9" s="637"/>
      <c r="V9" s="637"/>
      <c r="W9" s="637"/>
      <c r="X9" s="637"/>
      <c r="Y9" s="638"/>
      <c r="Z9" s="639">
        <v>0.2</v>
      </c>
      <c r="AA9" s="639"/>
      <c r="AB9" s="639"/>
      <c r="AC9" s="639"/>
      <c r="AD9" s="640">
        <v>56520</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3295804</v>
      </c>
      <c r="BH9" s="637"/>
      <c r="BI9" s="637"/>
      <c r="BJ9" s="637"/>
      <c r="BK9" s="637"/>
      <c r="BL9" s="637"/>
      <c r="BM9" s="637"/>
      <c r="BN9" s="638"/>
      <c r="BO9" s="639">
        <v>32.4</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2010316</v>
      </c>
      <c r="CS9" s="637"/>
      <c r="CT9" s="637"/>
      <c r="CU9" s="637"/>
      <c r="CV9" s="637"/>
      <c r="CW9" s="637"/>
      <c r="CX9" s="637"/>
      <c r="CY9" s="638"/>
      <c r="CZ9" s="639">
        <v>8.5</v>
      </c>
      <c r="DA9" s="639"/>
      <c r="DB9" s="639"/>
      <c r="DC9" s="639"/>
      <c r="DD9" s="645">
        <v>5355</v>
      </c>
      <c r="DE9" s="637"/>
      <c r="DF9" s="637"/>
      <c r="DG9" s="637"/>
      <c r="DH9" s="637"/>
      <c r="DI9" s="637"/>
      <c r="DJ9" s="637"/>
      <c r="DK9" s="637"/>
      <c r="DL9" s="637"/>
      <c r="DM9" s="637"/>
      <c r="DN9" s="637"/>
      <c r="DO9" s="637"/>
      <c r="DP9" s="638"/>
      <c r="DQ9" s="645">
        <v>1784300</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185723</v>
      </c>
      <c r="BH10" s="637"/>
      <c r="BI10" s="637"/>
      <c r="BJ10" s="637"/>
      <c r="BK10" s="637"/>
      <c r="BL10" s="637"/>
      <c r="BM10" s="637"/>
      <c r="BN10" s="638"/>
      <c r="BO10" s="639">
        <v>1.8</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37304</v>
      </c>
      <c r="CS10" s="637"/>
      <c r="CT10" s="637"/>
      <c r="CU10" s="637"/>
      <c r="CV10" s="637"/>
      <c r="CW10" s="637"/>
      <c r="CX10" s="637"/>
      <c r="CY10" s="638"/>
      <c r="CZ10" s="639">
        <v>0.2</v>
      </c>
      <c r="DA10" s="639"/>
      <c r="DB10" s="639"/>
      <c r="DC10" s="639"/>
      <c r="DD10" s="645" t="s">
        <v>121</v>
      </c>
      <c r="DE10" s="637"/>
      <c r="DF10" s="637"/>
      <c r="DG10" s="637"/>
      <c r="DH10" s="637"/>
      <c r="DI10" s="637"/>
      <c r="DJ10" s="637"/>
      <c r="DK10" s="637"/>
      <c r="DL10" s="637"/>
      <c r="DM10" s="637"/>
      <c r="DN10" s="637"/>
      <c r="DO10" s="637"/>
      <c r="DP10" s="638"/>
      <c r="DQ10" s="645">
        <v>36704</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1354667</v>
      </c>
      <c r="S11" s="637"/>
      <c r="T11" s="637"/>
      <c r="U11" s="637"/>
      <c r="V11" s="637"/>
      <c r="W11" s="637"/>
      <c r="X11" s="637"/>
      <c r="Y11" s="638"/>
      <c r="Z11" s="641">
        <v>5.5</v>
      </c>
      <c r="AA11" s="642"/>
      <c r="AB11" s="642"/>
      <c r="AC11" s="648"/>
      <c r="AD11" s="645">
        <v>1354667</v>
      </c>
      <c r="AE11" s="637"/>
      <c r="AF11" s="637"/>
      <c r="AG11" s="637"/>
      <c r="AH11" s="637"/>
      <c r="AI11" s="637"/>
      <c r="AJ11" s="637"/>
      <c r="AK11" s="638"/>
      <c r="AL11" s="641">
        <v>10.4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482664</v>
      </c>
      <c r="BH11" s="637"/>
      <c r="BI11" s="637"/>
      <c r="BJ11" s="637"/>
      <c r="BK11" s="637"/>
      <c r="BL11" s="637"/>
      <c r="BM11" s="637"/>
      <c r="BN11" s="638"/>
      <c r="BO11" s="639">
        <v>4.7</v>
      </c>
      <c r="BP11" s="639"/>
      <c r="BQ11" s="639"/>
      <c r="BR11" s="639"/>
      <c r="BS11" s="640">
        <v>137880</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481416</v>
      </c>
      <c r="CS11" s="637"/>
      <c r="CT11" s="637"/>
      <c r="CU11" s="637"/>
      <c r="CV11" s="637"/>
      <c r="CW11" s="637"/>
      <c r="CX11" s="637"/>
      <c r="CY11" s="638"/>
      <c r="CZ11" s="639">
        <v>2</v>
      </c>
      <c r="DA11" s="639"/>
      <c r="DB11" s="639"/>
      <c r="DC11" s="639"/>
      <c r="DD11" s="645">
        <v>156363</v>
      </c>
      <c r="DE11" s="637"/>
      <c r="DF11" s="637"/>
      <c r="DG11" s="637"/>
      <c r="DH11" s="637"/>
      <c r="DI11" s="637"/>
      <c r="DJ11" s="637"/>
      <c r="DK11" s="637"/>
      <c r="DL11" s="637"/>
      <c r="DM11" s="637"/>
      <c r="DN11" s="637"/>
      <c r="DO11" s="637"/>
      <c r="DP11" s="638"/>
      <c r="DQ11" s="645">
        <v>248529</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3165</v>
      </c>
      <c r="S12" s="637"/>
      <c r="T12" s="637"/>
      <c r="U12" s="637"/>
      <c r="V12" s="637"/>
      <c r="W12" s="637"/>
      <c r="X12" s="637"/>
      <c r="Y12" s="638"/>
      <c r="Z12" s="639">
        <v>0</v>
      </c>
      <c r="AA12" s="639"/>
      <c r="AB12" s="639"/>
      <c r="AC12" s="639"/>
      <c r="AD12" s="640">
        <v>3165</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4733043</v>
      </c>
      <c r="BH12" s="637"/>
      <c r="BI12" s="637"/>
      <c r="BJ12" s="637"/>
      <c r="BK12" s="637"/>
      <c r="BL12" s="637"/>
      <c r="BM12" s="637"/>
      <c r="BN12" s="638"/>
      <c r="BO12" s="639">
        <v>46.5</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1086614</v>
      </c>
      <c r="CS12" s="637"/>
      <c r="CT12" s="637"/>
      <c r="CU12" s="637"/>
      <c r="CV12" s="637"/>
      <c r="CW12" s="637"/>
      <c r="CX12" s="637"/>
      <c r="CY12" s="638"/>
      <c r="CZ12" s="639">
        <v>4.5999999999999996</v>
      </c>
      <c r="DA12" s="639"/>
      <c r="DB12" s="639"/>
      <c r="DC12" s="639"/>
      <c r="DD12" s="645">
        <v>4034</v>
      </c>
      <c r="DE12" s="637"/>
      <c r="DF12" s="637"/>
      <c r="DG12" s="637"/>
      <c r="DH12" s="637"/>
      <c r="DI12" s="637"/>
      <c r="DJ12" s="637"/>
      <c r="DK12" s="637"/>
      <c r="DL12" s="637"/>
      <c r="DM12" s="637"/>
      <c r="DN12" s="637"/>
      <c r="DO12" s="637"/>
      <c r="DP12" s="638"/>
      <c r="DQ12" s="645">
        <v>732732</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4657274</v>
      </c>
      <c r="BH13" s="637"/>
      <c r="BI13" s="637"/>
      <c r="BJ13" s="637"/>
      <c r="BK13" s="637"/>
      <c r="BL13" s="637"/>
      <c r="BM13" s="637"/>
      <c r="BN13" s="638"/>
      <c r="BO13" s="639">
        <v>45.7</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2192439</v>
      </c>
      <c r="CS13" s="637"/>
      <c r="CT13" s="637"/>
      <c r="CU13" s="637"/>
      <c r="CV13" s="637"/>
      <c r="CW13" s="637"/>
      <c r="CX13" s="637"/>
      <c r="CY13" s="638"/>
      <c r="CZ13" s="639">
        <v>9.1999999999999993</v>
      </c>
      <c r="DA13" s="639"/>
      <c r="DB13" s="639"/>
      <c r="DC13" s="639"/>
      <c r="DD13" s="645">
        <v>1434726</v>
      </c>
      <c r="DE13" s="637"/>
      <c r="DF13" s="637"/>
      <c r="DG13" s="637"/>
      <c r="DH13" s="637"/>
      <c r="DI13" s="637"/>
      <c r="DJ13" s="637"/>
      <c r="DK13" s="637"/>
      <c r="DL13" s="637"/>
      <c r="DM13" s="637"/>
      <c r="DN13" s="637"/>
      <c r="DO13" s="637"/>
      <c r="DP13" s="638"/>
      <c r="DQ13" s="645">
        <v>939897</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1607</v>
      </c>
      <c r="S14" s="637"/>
      <c r="T14" s="637"/>
      <c r="U14" s="637"/>
      <c r="V14" s="637"/>
      <c r="W14" s="637"/>
      <c r="X14" s="637"/>
      <c r="Y14" s="638"/>
      <c r="Z14" s="639">
        <v>0</v>
      </c>
      <c r="AA14" s="639"/>
      <c r="AB14" s="639"/>
      <c r="AC14" s="639"/>
      <c r="AD14" s="640">
        <v>1607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201108</v>
      </c>
      <c r="BH14" s="637"/>
      <c r="BI14" s="637"/>
      <c r="BJ14" s="637"/>
      <c r="BK14" s="637"/>
      <c r="BL14" s="637"/>
      <c r="BM14" s="637"/>
      <c r="BN14" s="638"/>
      <c r="BO14" s="639">
        <v>2</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658393</v>
      </c>
      <c r="CS14" s="637"/>
      <c r="CT14" s="637"/>
      <c r="CU14" s="637"/>
      <c r="CV14" s="637"/>
      <c r="CW14" s="637"/>
      <c r="CX14" s="637"/>
      <c r="CY14" s="638"/>
      <c r="CZ14" s="639">
        <v>2.8</v>
      </c>
      <c r="DA14" s="639"/>
      <c r="DB14" s="639"/>
      <c r="DC14" s="639"/>
      <c r="DD14" s="645">
        <v>3643</v>
      </c>
      <c r="DE14" s="637"/>
      <c r="DF14" s="637"/>
      <c r="DG14" s="637"/>
      <c r="DH14" s="637"/>
      <c r="DI14" s="637"/>
      <c r="DJ14" s="637"/>
      <c r="DK14" s="637"/>
      <c r="DL14" s="637"/>
      <c r="DM14" s="637"/>
      <c r="DN14" s="637"/>
      <c r="DO14" s="637"/>
      <c r="DP14" s="638"/>
      <c r="DQ14" s="645">
        <v>635470</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400441</v>
      </c>
      <c r="BH15" s="637"/>
      <c r="BI15" s="637"/>
      <c r="BJ15" s="637"/>
      <c r="BK15" s="637"/>
      <c r="BL15" s="637"/>
      <c r="BM15" s="637"/>
      <c r="BN15" s="638"/>
      <c r="BO15" s="639">
        <v>3.9</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3130490</v>
      </c>
      <c r="CS15" s="637"/>
      <c r="CT15" s="637"/>
      <c r="CU15" s="637"/>
      <c r="CV15" s="637"/>
      <c r="CW15" s="637"/>
      <c r="CX15" s="637"/>
      <c r="CY15" s="638"/>
      <c r="CZ15" s="639">
        <v>13.2</v>
      </c>
      <c r="DA15" s="639"/>
      <c r="DB15" s="639"/>
      <c r="DC15" s="639"/>
      <c r="DD15" s="645">
        <v>561789</v>
      </c>
      <c r="DE15" s="637"/>
      <c r="DF15" s="637"/>
      <c r="DG15" s="637"/>
      <c r="DH15" s="637"/>
      <c r="DI15" s="637"/>
      <c r="DJ15" s="637"/>
      <c r="DK15" s="637"/>
      <c r="DL15" s="637"/>
      <c r="DM15" s="637"/>
      <c r="DN15" s="637"/>
      <c r="DO15" s="637"/>
      <c r="DP15" s="638"/>
      <c r="DQ15" s="645">
        <v>1973422</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20200</v>
      </c>
      <c r="S16" s="637"/>
      <c r="T16" s="637"/>
      <c r="U16" s="637"/>
      <c r="V16" s="637"/>
      <c r="W16" s="637"/>
      <c r="X16" s="637"/>
      <c r="Y16" s="638"/>
      <c r="Z16" s="639">
        <v>0.1</v>
      </c>
      <c r="AA16" s="639"/>
      <c r="AB16" s="639"/>
      <c r="AC16" s="639"/>
      <c r="AD16" s="640">
        <v>20200</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14489</v>
      </c>
      <c r="CS16" s="637"/>
      <c r="CT16" s="637"/>
      <c r="CU16" s="637"/>
      <c r="CV16" s="637"/>
      <c r="CW16" s="637"/>
      <c r="CX16" s="637"/>
      <c r="CY16" s="638"/>
      <c r="CZ16" s="639">
        <v>0.1</v>
      </c>
      <c r="DA16" s="639"/>
      <c r="DB16" s="639"/>
      <c r="DC16" s="639"/>
      <c r="DD16" s="645" t="s">
        <v>121</v>
      </c>
      <c r="DE16" s="637"/>
      <c r="DF16" s="637"/>
      <c r="DG16" s="637"/>
      <c r="DH16" s="637"/>
      <c r="DI16" s="637"/>
      <c r="DJ16" s="637"/>
      <c r="DK16" s="637"/>
      <c r="DL16" s="637"/>
      <c r="DM16" s="637"/>
      <c r="DN16" s="637"/>
      <c r="DO16" s="637"/>
      <c r="DP16" s="638"/>
      <c r="DQ16" s="645">
        <v>14489</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131262</v>
      </c>
      <c r="S17" s="637"/>
      <c r="T17" s="637"/>
      <c r="U17" s="637"/>
      <c r="V17" s="637"/>
      <c r="W17" s="637"/>
      <c r="X17" s="637"/>
      <c r="Y17" s="638"/>
      <c r="Z17" s="639">
        <v>0.5</v>
      </c>
      <c r="AA17" s="639"/>
      <c r="AB17" s="639"/>
      <c r="AC17" s="639"/>
      <c r="AD17" s="640">
        <v>131262</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2032496</v>
      </c>
      <c r="CS17" s="637"/>
      <c r="CT17" s="637"/>
      <c r="CU17" s="637"/>
      <c r="CV17" s="637"/>
      <c r="CW17" s="637"/>
      <c r="CX17" s="637"/>
      <c r="CY17" s="638"/>
      <c r="CZ17" s="639">
        <v>8.6</v>
      </c>
      <c r="DA17" s="639"/>
      <c r="DB17" s="639"/>
      <c r="DC17" s="639"/>
      <c r="DD17" s="645" t="s">
        <v>121</v>
      </c>
      <c r="DE17" s="637"/>
      <c r="DF17" s="637"/>
      <c r="DG17" s="637"/>
      <c r="DH17" s="637"/>
      <c r="DI17" s="637"/>
      <c r="DJ17" s="637"/>
      <c r="DK17" s="637"/>
      <c r="DL17" s="637"/>
      <c r="DM17" s="637"/>
      <c r="DN17" s="637"/>
      <c r="DO17" s="637"/>
      <c r="DP17" s="638"/>
      <c r="DQ17" s="645">
        <v>1990384</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94128</v>
      </c>
      <c r="S18" s="637"/>
      <c r="T18" s="637"/>
      <c r="U18" s="637"/>
      <c r="V18" s="637"/>
      <c r="W18" s="637"/>
      <c r="X18" s="637"/>
      <c r="Y18" s="638"/>
      <c r="Z18" s="639">
        <v>0.4</v>
      </c>
      <c r="AA18" s="639"/>
      <c r="AB18" s="639"/>
      <c r="AC18" s="639"/>
      <c r="AD18" s="640">
        <v>94128</v>
      </c>
      <c r="AE18" s="640"/>
      <c r="AF18" s="640"/>
      <c r="AG18" s="640"/>
      <c r="AH18" s="640"/>
      <c r="AI18" s="640"/>
      <c r="AJ18" s="640"/>
      <c r="AK18" s="640"/>
      <c r="AL18" s="641">
        <v>0.7</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83002</v>
      </c>
      <c r="S19" s="637"/>
      <c r="T19" s="637"/>
      <c r="U19" s="637"/>
      <c r="V19" s="637"/>
      <c r="W19" s="637"/>
      <c r="X19" s="637"/>
      <c r="Y19" s="638"/>
      <c r="Z19" s="639">
        <v>0.3</v>
      </c>
      <c r="AA19" s="639"/>
      <c r="AB19" s="639"/>
      <c r="AC19" s="639"/>
      <c r="AD19" s="640">
        <v>83002</v>
      </c>
      <c r="AE19" s="640"/>
      <c r="AF19" s="640"/>
      <c r="AG19" s="640"/>
      <c r="AH19" s="640"/>
      <c r="AI19" s="640"/>
      <c r="AJ19" s="640"/>
      <c r="AK19" s="640"/>
      <c r="AL19" s="641">
        <v>0.6</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777629</v>
      </c>
      <c r="BH19" s="637"/>
      <c r="BI19" s="637"/>
      <c r="BJ19" s="637"/>
      <c r="BK19" s="637"/>
      <c r="BL19" s="637"/>
      <c r="BM19" s="637"/>
      <c r="BN19" s="638"/>
      <c r="BO19" s="639">
        <v>7.6</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11126</v>
      </c>
      <c r="S20" s="637"/>
      <c r="T20" s="637"/>
      <c r="U20" s="637"/>
      <c r="V20" s="637"/>
      <c r="W20" s="637"/>
      <c r="X20" s="637"/>
      <c r="Y20" s="638"/>
      <c r="Z20" s="639">
        <v>0</v>
      </c>
      <c r="AA20" s="639"/>
      <c r="AB20" s="639"/>
      <c r="AC20" s="639"/>
      <c r="AD20" s="640">
        <v>11126</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777629</v>
      </c>
      <c r="BH20" s="637"/>
      <c r="BI20" s="637"/>
      <c r="BJ20" s="637"/>
      <c r="BK20" s="637"/>
      <c r="BL20" s="637"/>
      <c r="BM20" s="637"/>
      <c r="BN20" s="638"/>
      <c r="BO20" s="639">
        <v>7.6</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23754665</v>
      </c>
      <c r="CS20" s="637"/>
      <c r="CT20" s="637"/>
      <c r="CU20" s="637"/>
      <c r="CV20" s="637"/>
      <c r="CW20" s="637"/>
      <c r="CX20" s="637"/>
      <c r="CY20" s="638"/>
      <c r="CZ20" s="639">
        <v>100</v>
      </c>
      <c r="DA20" s="639"/>
      <c r="DB20" s="639"/>
      <c r="DC20" s="639"/>
      <c r="DD20" s="645">
        <v>2353393</v>
      </c>
      <c r="DE20" s="637"/>
      <c r="DF20" s="637"/>
      <c r="DG20" s="637"/>
      <c r="DH20" s="637"/>
      <c r="DI20" s="637"/>
      <c r="DJ20" s="637"/>
      <c r="DK20" s="637"/>
      <c r="DL20" s="637"/>
      <c r="DM20" s="637"/>
      <c r="DN20" s="637"/>
      <c r="DO20" s="637"/>
      <c r="DP20" s="638"/>
      <c r="DQ20" s="645">
        <v>15872118</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1994327</v>
      </c>
      <c r="S21" s="637"/>
      <c r="T21" s="637"/>
      <c r="U21" s="637"/>
      <c r="V21" s="637"/>
      <c r="W21" s="637"/>
      <c r="X21" s="637"/>
      <c r="Y21" s="638"/>
      <c r="Z21" s="639">
        <v>8.1</v>
      </c>
      <c r="AA21" s="639"/>
      <c r="AB21" s="639"/>
      <c r="AC21" s="639"/>
      <c r="AD21" s="640">
        <v>1630837</v>
      </c>
      <c r="AE21" s="640"/>
      <c r="AF21" s="640"/>
      <c r="AG21" s="640"/>
      <c r="AH21" s="640"/>
      <c r="AI21" s="640"/>
      <c r="AJ21" s="640"/>
      <c r="AK21" s="640"/>
      <c r="AL21" s="641">
        <v>12.6</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3127</v>
      </c>
      <c r="BH21" s="637"/>
      <c r="BI21" s="637"/>
      <c r="BJ21" s="637"/>
      <c r="BK21" s="637"/>
      <c r="BL21" s="637"/>
      <c r="BM21" s="637"/>
      <c r="BN21" s="638"/>
      <c r="BO21" s="639">
        <v>0</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1630837</v>
      </c>
      <c r="S22" s="637"/>
      <c r="T22" s="637"/>
      <c r="U22" s="637"/>
      <c r="V22" s="637"/>
      <c r="W22" s="637"/>
      <c r="X22" s="637"/>
      <c r="Y22" s="638"/>
      <c r="Z22" s="639">
        <v>6.6</v>
      </c>
      <c r="AA22" s="639"/>
      <c r="AB22" s="639"/>
      <c r="AC22" s="639"/>
      <c r="AD22" s="640">
        <v>1630837</v>
      </c>
      <c r="AE22" s="640"/>
      <c r="AF22" s="640"/>
      <c r="AG22" s="640"/>
      <c r="AH22" s="640"/>
      <c r="AI22" s="640"/>
      <c r="AJ22" s="640"/>
      <c r="AK22" s="640"/>
      <c r="AL22" s="641">
        <v>12.6</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363490</v>
      </c>
      <c r="S23" s="637"/>
      <c r="T23" s="637"/>
      <c r="U23" s="637"/>
      <c r="V23" s="637"/>
      <c r="W23" s="637"/>
      <c r="X23" s="637"/>
      <c r="Y23" s="638"/>
      <c r="Z23" s="639">
        <v>1.5</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774502</v>
      </c>
      <c r="BH23" s="637"/>
      <c r="BI23" s="637"/>
      <c r="BJ23" s="637"/>
      <c r="BK23" s="637"/>
      <c r="BL23" s="637"/>
      <c r="BM23" s="637"/>
      <c r="BN23" s="638"/>
      <c r="BO23" s="639">
        <v>7.6</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11645534</v>
      </c>
      <c r="CS24" s="626"/>
      <c r="CT24" s="626"/>
      <c r="CU24" s="626"/>
      <c r="CV24" s="626"/>
      <c r="CW24" s="626"/>
      <c r="CX24" s="626"/>
      <c r="CY24" s="627"/>
      <c r="CZ24" s="630">
        <v>49</v>
      </c>
      <c r="DA24" s="631"/>
      <c r="DB24" s="631"/>
      <c r="DC24" s="647"/>
      <c r="DD24" s="671">
        <v>7517997</v>
      </c>
      <c r="DE24" s="626"/>
      <c r="DF24" s="626"/>
      <c r="DG24" s="626"/>
      <c r="DH24" s="626"/>
      <c r="DI24" s="626"/>
      <c r="DJ24" s="626"/>
      <c r="DK24" s="627"/>
      <c r="DL24" s="671">
        <v>7003739</v>
      </c>
      <c r="DM24" s="626"/>
      <c r="DN24" s="626"/>
      <c r="DO24" s="626"/>
      <c r="DP24" s="626"/>
      <c r="DQ24" s="626"/>
      <c r="DR24" s="626"/>
      <c r="DS24" s="626"/>
      <c r="DT24" s="626"/>
      <c r="DU24" s="626"/>
      <c r="DV24" s="627"/>
      <c r="DW24" s="630">
        <v>53.5</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14053493</v>
      </c>
      <c r="S25" s="637"/>
      <c r="T25" s="637"/>
      <c r="U25" s="637"/>
      <c r="V25" s="637"/>
      <c r="W25" s="637"/>
      <c r="X25" s="637"/>
      <c r="Y25" s="638"/>
      <c r="Z25" s="639">
        <v>56.9</v>
      </c>
      <c r="AA25" s="639"/>
      <c r="AB25" s="639"/>
      <c r="AC25" s="639"/>
      <c r="AD25" s="640">
        <v>12915501</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3474035</v>
      </c>
      <c r="CS25" s="668"/>
      <c r="CT25" s="668"/>
      <c r="CU25" s="668"/>
      <c r="CV25" s="668"/>
      <c r="CW25" s="668"/>
      <c r="CX25" s="668"/>
      <c r="CY25" s="669"/>
      <c r="CZ25" s="641">
        <v>14.6</v>
      </c>
      <c r="DA25" s="666"/>
      <c r="DB25" s="666"/>
      <c r="DC25" s="670"/>
      <c r="DD25" s="645">
        <v>3233480</v>
      </c>
      <c r="DE25" s="668"/>
      <c r="DF25" s="668"/>
      <c r="DG25" s="668"/>
      <c r="DH25" s="668"/>
      <c r="DI25" s="668"/>
      <c r="DJ25" s="668"/>
      <c r="DK25" s="669"/>
      <c r="DL25" s="645">
        <v>3221682</v>
      </c>
      <c r="DM25" s="668"/>
      <c r="DN25" s="668"/>
      <c r="DO25" s="668"/>
      <c r="DP25" s="668"/>
      <c r="DQ25" s="668"/>
      <c r="DR25" s="668"/>
      <c r="DS25" s="668"/>
      <c r="DT25" s="668"/>
      <c r="DU25" s="668"/>
      <c r="DV25" s="669"/>
      <c r="DW25" s="641">
        <v>24.6</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5399</v>
      </c>
      <c r="S26" s="637"/>
      <c r="T26" s="637"/>
      <c r="U26" s="637"/>
      <c r="V26" s="637"/>
      <c r="W26" s="637"/>
      <c r="X26" s="637"/>
      <c r="Y26" s="638"/>
      <c r="Z26" s="639">
        <v>0</v>
      </c>
      <c r="AA26" s="639"/>
      <c r="AB26" s="639"/>
      <c r="AC26" s="639"/>
      <c r="AD26" s="640">
        <v>5399</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2272360</v>
      </c>
      <c r="CS26" s="637"/>
      <c r="CT26" s="637"/>
      <c r="CU26" s="637"/>
      <c r="CV26" s="637"/>
      <c r="CW26" s="637"/>
      <c r="CX26" s="637"/>
      <c r="CY26" s="638"/>
      <c r="CZ26" s="641">
        <v>9.6</v>
      </c>
      <c r="DA26" s="666"/>
      <c r="DB26" s="666"/>
      <c r="DC26" s="670"/>
      <c r="DD26" s="645">
        <v>2078761</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92298</v>
      </c>
      <c r="S27" s="637"/>
      <c r="T27" s="637"/>
      <c r="U27" s="637"/>
      <c r="V27" s="637"/>
      <c r="W27" s="637"/>
      <c r="X27" s="637"/>
      <c r="Y27" s="638"/>
      <c r="Z27" s="639">
        <v>0.4</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10181039</v>
      </c>
      <c r="BH27" s="637"/>
      <c r="BI27" s="637"/>
      <c r="BJ27" s="637"/>
      <c r="BK27" s="637"/>
      <c r="BL27" s="637"/>
      <c r="BM27" s="637"/>
      <c r="BN27" s="638"/>
      <c r="BO27" s="639">
        <v>100</v>
      </c>
      <c r="BP27" s="639"/>
      <c r="BQ27" s="639"/>
      <c r="BR27" s="639"/>
      <c r="BS27" s="640">
        <v>137880</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6139003</v>
      </c>
      <c r="CS27" s="668"/>
      <c r="CT27" s="668"/>
      <c r="CU27" s="668"/>
      <c r="CV27" s="668"/>
      <c r="CW27" s="668"/>
      <c r="CX27" s="668"/>
      <c r="CY27" s="669"/>
      <c r="CZ27" s="641">
        <v>25.8</v>
      </c>
      <c r="DA27" s="666"/>
      <c r="DB27" s="666"/>
      <c r="DC27" s="670"/>
      <c r="DD27" s="645">
        <v>2294133</v>
      </c>
      <c r="DE27" s="668"/>
      <c r="DF27" s="668"/>
      <c r="DG27" s="668"/>
      <c r="DH27" s="668"/>
      <c r="DI27" s="668"/>
      <c r="DJ27" s="668"/>
      <c r="DK27" s="669"/>
      <c r="DL27" s="645">
        <v>1791673</v>
      </c>
      <c r="DM27" s="668"/>
      <c r="DN27" s="668"/>
      <c r="DO27" s="668"/>
      <c r="DP27" s="668"/>
      <c r="DQ27" s="668"/>
      <c r="DR27" s="668"/>
      <c r="DS27" s="668"/>
      <c r="DT27" s="668"/>
      <c r="DU27" s="668"/>
      <c r="DV27" s="669"/>
      <c r="DW27" s="641">
        <v>13.7</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162509</v>
      </c>
      <c r="S28" s="637"/>
      <c r="T28" s="637"/>
      <c r="U28" s="637"/>
      <c r="V28" s="637"/>
      <c r="W28" s="637"/>
      <c r="X28" s="637"/>
      <c r="Y28" s="638"/>
      <c r="Z28" s="639">
        <v>0.7</v>
      </c>
      <c r="AA28" s="639"/>
      <c r="AB28" s="639"/>
      <c r="AC28" s="639"/>
      <c r="AD28" s="640">
        <v>25167</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2032496</v>
      </c>
      <c r="CS28" s="637"/>
      <c r="CT28" s="637"/>
      <c r="CU28" s="637"/>
      <c r="CV28" s="637"/>
      <c r="CW28" s="637"/>
      <c r="CX28" s="637"/>
      <c r="CY28" s="638"/>
      <c r="CZ28" s="641">
        <v>8.6</v>
      </c>
      <c r="DA28" s="666"/>
      <c r="DB28" s="666"/>
      <c r="DC28" s="670"/>
      <c r="DD28" s="645">
        <v>1990384</v>
      </c>
      <c r="DE28" s="637"/>
      <c r="DF28" s="637"/>
      <c r="DG28" s="637"/>
      <c r="DH28" s="637"/>
      <c r="DI28" s="637"/>
      <c r="DJ28" s="637"/>
      <c r="DK28" s="638"/>
      <c r="DL28" s="645">
        <v>1990384</v>
      </c>
      <c r="DM28" s="637"/>
      <c r="DN28" s="637"/>
      <c r="DO28" s="637"/>
      <c r="DP28" s="637"/>
      <c r="DQ28" s="637"/>
      <c r="DR28" s="637"/>
      <c r="DS28" s="637"/>
      <c r="DT28" s="637"/>
      <c r="DU28" s="637"/>
      <c r="DV28" s="638"/>
      <c r="DW28" s="641">
        <v>15.2</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45935</v>
      </c>
      <c r="S29" s="637"/>
      <c r="T29" s="637"/>
      <c r="U29" s="637"/>
      <c r="V29" s="637"/>
      <c r="W29" s="637"/>
      <c r="X29" s="637"/>
      <c r="Y29" s="638"/>
      <c r="Z29" s="639">
        <v>0.2</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2032495</v>
      </c>
      <c r="CS29" s="668"/>
      <c r="CT29" s="668"/>
      <c r="CU29" s="668"/>
      <c r="CV29" s="668"/>
      <c r="CW29" s="668"/>
      <c r="CX29" s="668"/>
      <c r="CY29" s="669"/>
      <c r="CZ29" s="641">
        <v>8.6</v>
      </c>
      <c r="DA29" s="666"/>
      <c r="DB29" s="666"/>
      <c r="DC29" s="670"/>
      <c r="DD29" s="645">
        <v>1990383</v>
      </c>
      <c r="DE29" s="668"/>
      <c r="DF29" s="668"/>
      <c r="DG29" s="668"/>
      <c r="DH29" s="668"/>
      <c r="DI29" s="668"/>
      <c r="DJ29" s="668"/>
      <c r="DK29" s="669"/>
      <c r="DL29" s="645">
        <v>1990383</v>
      </c>
      <c r="DM29" s="668"/>
      <c r="DN29" s="668"/>
      <c r="DO29" s="668"/>
      <c r="DP29" s="668"/>
      <c r="DQ29" s="668"/>
      <c r="DR29" s="668"/>
      <c r="DS29" s="668"/>
      <c r="DT29" s="668"/>
      <c r="DU29" s="668"/>
      <c r="DV29" s="669"/>
      <c r="DW29" s="641">
        <v>15.2</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4650274</v>
      </c>
      <c r="S30" s="637"/>
      <c r="T30" s="637"/>
      <c r="U30" s="637"/>
      <c r="V30" s="637"/>
      <c r="W30" s="637"/>
      <c r="X30" s="637"/>
      <c r="Y30" s="638"/>
      <c r="Z30" s="639">
        <v>18.8</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1943318</v>
      </c>
      <c r="CS30" s="637"/>
      <c r="CT30" s="637"/>
      <c r="CU30" s="637"/>
      <c r="CV30" s="637"/>
      <c r="CW30" s="637"/>
      <c r="CX30" s="637"/>
      <c r="CY30" s="638"/>
      <c r="CZ30" s="641">
        <v>8.1999999999999993</v>
      </c>
      <c r="DA30" s="666"/>
      <c r="DB30" s="666"/>
      <c r="DC30" s="670"/>
      <c r="DD30" s="645">
        <v>1903318</v>
      </c>
      <c r="DE30" s="637"/>
      <c r="DF30" s="637"/>
      <c r="DG30" s="637"/>
      <c r="DH30" s="637"/>
      <c r="DI30" s="637"/>
      <c r="DJ30" s="637"/>
      <c r="DK30" s="638"/>
      <c r="DL30" s="645">
        <v>1903318</v>
      </c>
      <c r="DM30" s="637"/>
      <c r="DN30" s="637"/>
      <c r="DO30" s="637"/>
      <c r="DP30" s="637"/>
      <c r="DQ30" s="637"/>
      <c r="DR30" s="637"/>
      <c r="DS30" s="637"/>
      <c r="DT30" s="637"/>
      <c r="DU30" s="637"/>
      <c r="DV30" s="638"/>
      <c r="DW30" s="641">
        <v>14.5</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99.7</v>
      </c>
      <c r="BH31" s="680"/>
      <c r="BI31" s="680"/>
      <c r="BJ31" s="680"/>
      <c r="BK31" s="680"/>
      <c r="BL31" s="680"/>
      <c r="BM31" s="631">
        <v>99.1</v>
      </c>
      <c r="BN31" s="680"/>
      <c r="BO31" s="680"/>
      <c r="BP31" s="680"/>
      <c r="BQ31" s="681"/>
      <c r="BR31" s="692">
        <v>99.7</v>
      </c>
      <c r="BS31" s="680"/>
      <c r="BT31" s="680"/>
      <c r="BU31" s="680"/>
      <c r="BV31" s="680"/>
      <c r="BW31" s="680"/>
      <c r="BX31" s="631">
        <v>99</v>
      </c>
      <c r="BY31" s="680"/>
      <c r="BZ31" s="680"/>
      <c r="CA31" s="680"/>
      <c r="CB31" s="681"/>
      <c r="CD31" s="674"/>
      <c r="CE31" s="675"/>
      <c r="CF31" s="633" t="s">
        <v>300</v>
      </c>
      <c r="CG31" s="634"/>
      <c r="CH31" s="634"/>
      <c r="CI31" s="634"/>
      <c r="CJ31" s="634"/>
      <c r="CK31" s="634"/>
      <c r="CL31" s="634"/>
      <c r="CM31" s="634"/>
      <c r="CN31" s="634"/>
      <c r="CO31" s="634"/>
      <c r="CP31" s="634"/>
      <c r="CQ31" s="635"/>
      <c r="CR31" s="636">
        <v>89177</v>
      </c>
      <c r="CS31" s="668"/>
      <c r="CT31" s="668"/>
      <c r="CU31" s="668"/>
      <c r="CV31" s="668"/>
      <c r="CW31" s="668"/>
      <c r="CX31" s="668"/>
      <c r="CY31" s="669"/>
      <c r="CZ31" s="641">
        <v>0.4</v>
      </c>
      <c r="DA31" s="666"/>
      <c r="DB31" s="666"/>
      <c r="DC31" s="670"/>
      <c r="DD31" s="645">
        <v>87065</v>
      </c>
      <c r="DE31" s="668"/>
      <c r="DF31" s="668"/>
      <c r="DG31" s="668"/>
      <c r="DH31" s="668"/>
      <c r="DI31" s="668"/>
      <c r="DJ31" s="668"/>
      <c r="DK31" s="669"/>
      <c r="DL31" s="645">
        <v>87065</v>
      </c>
      <c r="DM31" s="668"/>
      <c r="DN31" s="668"/>
      <c r="DO31" s="668"/>
      <c r="DP31" s="668"/>
      <c r="DQ31" s="668"/>
      <c r="DR31" s="668"/>
      <c r="DS31" s="668"/>
      <c r="DT31" s="668"/>
      <c r="DU31" s="668"/>
      <c r="DV31" s="669"/>
      <c r="DW31" s="641">
        <v>0.7</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1704748</v>
      </c>
      <c r="S32" s="637"/>
      <c r="T32" s="637"/>
      <c r="U32" s="637"/>
      <c r="V32" s="637"/>
      <c r="W32" s="637"/>
      <c r="X32" s="637"/>
      <c r="Y32" s="638"/>
      <c r="Z32" s="639">
        <v>6.9</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99.7</v>
      </c>
      <c r="BH32" s="668"/>
      <c r="BI32" s="668"/>
      <c r="BJ32" s="668"/>
      <c r="BK32" s="668"/>
      <c r="BL32" s="668"/>
      <c r="BM32" s="642">
        <v>98.9</v>
      </c>
      <c r="BN32" s="668"/>
      <c r="BO32" s="668"/>
      <c r="BP32" s="668"/>
      <c r="BQ32" s="691"/>
      <c r="BR32" s="693">
        <v>99.6</v>
      </c>
      <c r="BS32" s="668"/>
      <c r="BT32" s="668"/>
      <c r="BU32" s="668"/>
      <c r="BV32" s="668"/>
      <c r="BW32" s="668"/>
      <c r="BX32" s="642">
        <v>98.8</v>
      </c>
      <c r="BY32" s="668"/>
      <c r="BZ32" s="668"/>
      <c r="CA32" s="668"/>
      <c r="CB32" s="691"/>
      <c r="CD32" s="676"/>
      <c r="CE32" s="677"/>
      <c r="CF32" s="633" t="s">
        <v>304</v>
      </c>
      <c r="CG32" s="634"/>
      <c r="CH32" s="634"/>
      <c r="CI32" s="634"/>
      <c r="CJ32" s="634"/>
      <c r="CK32" s="634"/>
      <c r="CL32" s="634"/>
      <c r="CM32" s="634"/>
      <c r="CN32" s="634"/>
      <c r="CO32" s="634"/>
      <c r="CP32" s="634"/>
      <c r="CQ32" s="635"/>
      <c r="CR32" s="636">
        <v>1</v>
      </c>
      <c r="CS32" s="637"/>
      <c r="CT32" s="637"/>
      <c r="CU32" s="637"/>
      <c r="CV32" s="637"/>
      <c r="CW32" s="637"/>
      <c r="CX32" s="637"/>
      <c r="CY32" s="638"/>
      <c r="CZ32" s="641">
        <v>0</v>
      </c>
      <c r="DA32" s="666"/>
      <c r="DB32" s="666"/>
      <c r="DC32" s="670"/>
      <c r="DD32" s="645">
        <v>1</v>
      </c>
      <c r="DE32" s="637"/>
      <c r="DF32" s="637"/>
      <c r="DG32" s="637"/>
      <c r="DH32" s="637"/>
      <c r="DI32" s="637"/>
      <c r="DJ32" s="637"/>
      <c r="DK32" s="638"/>
      <c r="DL32" s="645">
        <v>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154844</v>
      </c>
      <c r="S33" s="637"/>
      <c r="T33" s="637"/>
      <c r="U33" s="637"/>
      <c r="V33" s="637"/>
      <c r="W33" s="637"/>
      <c r="X33" s="637"/>
      <c r="Y33" s="638"/>
      <c r="Z33" s="639">
        <v>0.6</v>
      </c>
      <c r="AA33" s="639"/>
      <c r="AB33" s="639"/>
      <c r="AC33" s="639"/>
      <c r="AD33" s="640">
        <v>18731</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99.8</v>
      </c>
      <c r="BH33" s="695"/>
      <c r="BI33" s="695"/>
      <c r="BJ33" s="695"/>
      <c r="BK33" s="695"/>
      <c r="BL33" s="695"/>
      <c r="BM33" s="696">
        <v>99.2</v>
      </c>
      <c r="BN33" s="695"/>
      <c r="BO33" s="695"/>
      <c r="BP33" s="695"/>
      <c r="BQ33" s="697"/>
      <c r="BR33" s="694">
        <v>99.7</v>
      </c>
      <c r="BS33" s="695"/>
      <c r="BT33" s="695"/>
      <c r="BU33" s="695"/>
      <c r="BV33" s="695"/>
      <c r="BW33" s="695"/>
      <c r="BX33" s="696">
        <v>99.2</v>
      </c>
      <c r="BY33" s="695"/>
      <c r="BZ33" s="695"/>
      <c r="CA33" s="695"/>
      <c r="CB33" s="697"/>
      <c r="CD33" s="633" t="s">
        <v>307</v>
      </c>
      <c r="CE33" s="634"/>
      <c r="CF33" s="634"/>
      <c r="CG33" s="634"/>
      <c r="CH33" s="634"/>
      <c r="CI33" s="634"/>
      <c r="CJ33" s="634"/>
      <c r="CK33" s="634"/>
      <c r="CL33" s="634"/>
      <c r="CM33" s="634"/>
      <c r="CN33" s="634"/>
      <c r="CO33" s="634"/>
      <c r="CP33" s="634"/>
      <c r="CQ33" s="635"/>
      <c r="CR33" s="636">
        <v>9741249</v>
      </c>
      <c r="CS33" s="668"/>
      <c r="CT33" s="668"/>
      <c r="CU33" s="668"/>
      <c r="CV33" s="668"/>
      <c r="CW33" s="668"/>
      <c r="CX33" s="668"/>
      <c r="CY33" s="669"/>
      <c r="CZ33" s="641">
        <v>41</v>
      </c>
      <c r="DA33" s="666"/>
      <c r="DB33" s="666"/>
      <c r="DC33" s="670"/>
      <c r="DD33" s="645">
        <v>7906511</v>
      </c>
      <c r="DE33" s="668"/>
      <c r="DF33" s="668"/>
      <c r="DG33" s="668"/>
      <c r="DH33" s="668"/>
      <c r="DI33" s="668"/>
      <c r="DJ33" s="668"/>
      <c r="DK33" s="669"/>
      <c r="DL33" s="645">
        <v>5729722</v>
      </c>
      <c r="DM33" s="668"/>
      <c r="DN33" s="668"/>
      <c r="DO33" s="668"/>
      <c r="DP33" s="668"/>
      <c r="DQ33" s="668"/>
      <c r="DR33" s="668"/>
      <c r="DS33" s="668"/>
      <c r="DT33" s="668"/>
      <c r="DU33" s="668"/>
      <c r="DV33" s="669"/>
      <c r="DW33" s="641">
        <v>43.8</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20392</v>
      </c>
      <c r="S34" s="637"/>
      <c r="T34" s="637"/>
      <c r="U34" s="637"/>
      <c r="V34" s="637"/>
      <c r="W34" s="637"/>
      <c r="X34" s="637"/>
      <c r="Y34" s="638"/>
      <c r="Z34" s="639">
        <v>0.1</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3666829</v>
      </c>
      <c r="CS34" s="637"/>
      <c r="CT34" s="637"/>
      <c r="CU34" s="637"/>
      <c r="CV34" s="637"/>
      <c r="CW34" s="637"/>
      <c r="CX34" s="637"/>
      <c r="CY34" s="638"/>
      <c r="CZ34" s="641">
        <v>15.4</v>
      </c>
      <c r="DA34" s="666"/>
      <c r="DB34" s="666"/>
      <c r="DC34" s="670"/>
      <c r="DD34" s="645">
        <v>2862852</v>
      </c>
      <c r="DE34" s="637"/>
      <c r="DF34" s="637"/>
      <c r="DG34" s="637"/>
      <c r="DH34" s="637"/>
      <c r="DI34" s="637"/>
      <c r="DJ34" s="637"/>
      <c r="DK34" s="638"/>
      <c r="DL34" s="645">
        <v>2621898</v>
      </c>
      <c r="DM34" s="637"/>
      <c r="DN34" s="637"/>
      <c r="DO34" s="637"/>
      <c r="DP34" s="637"/>
      <c r="DQ34" s="637"/>
      <c r="DR34" s="637"/>
      <c r="DS34" s="637"/>
      <c r="DT34" s="637"/>
      <c r="DU34" s="637"/>
      <c r="DV34" s="638"/>
      <c r="DW34" s="641">
        <v>20</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711821</v>
      </c>
      <c r="S35" s="637"/>
      <c r="T35" s="637"/>
      <c r="U35" s="637"/>
      <c r="V35" s="637"/>
      <c r="W35" s="637"/>
      <c r="X35" s="637"/>
      <c r="Y35" s="638"/>
      <c r="Z35" s="639">
        <v>2.9</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135887</v>
      </c>
      <c r="CS35" s="668"/>
      <c r="CT35" s="668"/>
      <c r="CU35" s="668"/>
      <c r="CV35" s="668"/>
      <c r="CW35" s="668"/>
      <c r="CX35" s="668"/>
      <c r="CY35" s="669"/>
      <c r="CZ35" s="641">
        <v>0.6</v>
      </c>
      <c r="DA35" s="666"/>
      <c r="DB35" s="666"/>
      <c r="DC35" s="670"/>
      <c r="DD35" s="645">
        <v>118796</v>
      </c>
      <c r="DE35" s="668"/>
      <c r="DF35" s="668"/>
      <c r="DG35" s="668"/>
      <c r="DH35" s="668"/>
      <c r="DI35" s="668"/>
      <c r="DJ35" s="668"/>
      <c r="DK35" s="669"/>
      <c r="DL35" s="645">
        <v>118796</v>
      </c>
      <c r="DM35" s="668"/>
      <c r="DN35" s="668"/>
      <c r="DO35" s="668"/>
      <c r="DP35" s="668"/>
      <c r="DQ35" s="668"/>
      <c r="DR35" s="668"/>
      <c r="DS35" s="668"/>
      <c r="DT35" s="668"/>
      <c r="DU35" s="668"/>
      <c r="DV35" s="669"/>
      <c r="DW35" s="641">
        <v>0.9</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1145389</v>
      </c>
      <c r="S36" s="637"/>
      <c r="T36" s="637"/>
      <c r="U36" s="637"/>
      <c r="V36" s="637"/>
      <c r="W36" s="637"/>
      <c r="X36" s="637"/>
      <c r="Y36" s="638"/>
      <c r="Z36" s="639">
        <v>4.5999999999999996</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2446987</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582775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2671487</v>
      </c>
      <c r="CS36" s="637"/>
      <c r="CT36" s="637"/>
      <c r="CU36" s="637"/>
      <c r="CV36" s="637"/>
      <c r="CW36" s="637"/>
      <c r="CX36" s="637"/>
      <c r="CY36" s="638"/>
      <c r="CZ36" s="641">
        <v>11.2</v>
      </c>
      <c r="DA36" s="666"/>
      <c r="DB36" s="666"/>
      <c r="DC36" s="670"/>
      <c r="DD36" s="645">
        <v>2401404</v>
      </c>
      <c r="DE36" s="637"/>
      <c r="DF36" s="637"/>
      <c r="DG36" s="637"/>
      <c r="DH36" s="637"/>
      <c r="DI36" s="637"/>
      <c r="DJ36" s="637"/>
      <c r="DK36" s="638"/>
      <c r="DL36" s="645">
        <v>1429613</v>
      </c>
      <c r="DM36" s="637"/>
      <c r="DN36" s="637"/>
      <c r="DO36" s="637"/>
      <c r="DP36" s="637"/>
      <c r="DQ36" s="637"/>
      <c r="DR36" s="637"/>
      <c r="DS36" s="637"/>
      <c r="DT36" s="637"/>
      <c r="DU36" s="637"/>
      <c r="DV36" s="638"/>
      <c r="DW36" s="641">
        <v>10.9</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924492</v>
      </c>
      <c r="S37" s="637"/>
      <c r="T37" s="637"/>
      <c r="U37" s="637"/>
      <c r="V37" s="637"/>
      <c r="W37" s="637"/>
      <c r="X37" s="637"/>
      <c r="Y37" s="638"/>
      <c r="Z37" s="639">
        <v>3.7</v>
      </c>
      <c r="AA37" s="639"/>
      <c r="AB37" s="639"/>
      <c r="AC37" s="639"/>
      <c r="AD37" s="640">
        <v>2206</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318550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520392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831096</v>
      </c>
      <c r="CS37" s="668"/>
      <c r="CT37" s="668"/>
      <c r="CU37" s="668"/>
      <c r="CV37" s="668"/>
      <c r="CW37" s="668"/>
      <c r="CX37" s="668"/>
      <c r="CY37" s="669"/>
      <c r="CZ37" s="641">
        <v>3.5</v>
      </c>
      <c r="DA37" s="666"/>
      <c r="DB37" s="666"/>
      <c r="DC37" s="670"/>
      <c r="DD37" s="645">
        <v>805689</v>
      </c>
      <c r="DE37" s="668"/>
      <c r="DF37" s="668"/>
      <c r="DG37" s="668"/>
      <c r="DH37" s="668"/>
      <c r="DI37" s="668"/>
      <c r="DJ37" s="668"/>
      <c r="DK37" s="669"/>
      <c r="DL37" s="645">
        <v>652937</v>
      </c>
      <c r="DM37" s="668"/>
      <c r="DN37" s="668"/>
      <c r="DO37" s="668"/>
      <c r="DP37" s="668"/>
      <c r="DQ37" s="668"/>
      <c r="DR37" s="668"/>
      <c r="DS37" s="668"/>
      <c r="DT37" s="668"/>
      <c r="DU37" s="668"/>
      <c r="DV37" s="669"/>
      <c r="DW37" s="641">
        <v>5</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1007500</v>
      </c>
      <c r="S38" s="637"/>
      <c r="T38" s="637"/>
      <c r="U38" s="637"/>
      <c r="V38" s="637"/>
      <c r="W38" s="637"/>
      <c r="X38" s="637"/>
      <c r="Y38" s="638"/>
      <c r="Z38" s="639">
        <v>4.0999999999999996</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59347</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6047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2099674</v>
      </c>
      <c r="CS38" s="637"/>
      <c r="CT38" s="637"/>
      <c r="CU38" s="637"/>
      <c r="CV38" s="637"/>
      <c r="CW38" s="637"/>
      <c r="CX38" s="637"/>
      <c r="CY38" s="638"/>
      <c r="CZ38" s="641">
        <v>8.8000000000000007</v>
      </c>
      <c r="DA38" s="666"/>
      <c r="DB38" s="666"/>
      <c r="DC38" s="670"/>
      <c r="DD38" s="645">
        <v>1724525</v>
      </c>
      <c r="DE38" s="637"/>
      <c r="DF38" s="637"/>
      <c r="DG38" s="637"/>
      <c r="DH38" s="637"/>
      <c r="DI38" s="637"/>
      <c r="DJ38" s="637"/>
      <c r="DK38" s="638"/>
      <c r="DL38" s="645">
        <v>1559415</v>
      </c>
      <c r="DM38" s="637"/>
      <c r="DN38" s="637"/>
      <c r="DO38" s="637"/>
      <c r="DP38" s="637"/>
      <c r="DQ38" s="637"/>
      <c r="DR38" s="637"/>
      <c r="DS38" s="637"/>
      <c r="DT38" s="637"/>
      <c r="DU38" s="637"/>
      <c r="DV38" s="638"/>
      <c r="DW38" s="641">
        <v>11.9</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20029</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8807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813372</v>
      </c>
      <c r="CS39" s="668"/>
      <c r="CT39" s="668"/>
      <c r="CU39" s="668"/>
      <c r="CV39" s="668"/>
      <c r="CW39" s="668"/>
      <c r="CX39" s="668"/>
      <c r="CY39" s="669"/>
      <c r="CZ39" s="641">
        <v>3.4</v>
      </c>
      <c r="DA39" s="666"/>
      <c r="DB39" s="666"/>
      <c r="DC39" s="670"/>
      <c r="DD39" s="645">
        <v>798934</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118800</v>
      </c>
      <c r="S40" s="637"/>
      <c r="T40" s="637"/>
      <c r="U40" s="637"/>
      <c r="V40" s="637"/>
      <c r="W40" s="637"/>
      <c r="X40" s="637"/>
      <c r="Y40" s="638"/>
      <c r="Z40" s="639">
        <v>0.5</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v>8018</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354000</v>
      </c>
      <c r="CS40" s="637"/>
      <c r="CT40" s="637"/>
      <c r="CU40" s="637"/>
      <c r="CV40" s="637"/>
      <c r="CW40" s="637"/>
      <c r="CX40" s="637"/>
      <c r="CY40" s="638"/>
      <c r="CZ40" s="641">
        <v>1.5</v>
      </c>
      <c r="DA40" s="666"/>
      <c r="DB40" s="666"/>
      <c r="DC40" s="670"/>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24679094</v>
      </c>
      <c r="S41" s="709"/>
      <c r="T41" s="709"/>
      <c r="U41" s="709"/>
      <c r="V41" s="709"/>
      <c r="W41" s="709"/>
      <c r="X41" s="709"/>
      <c r="Y41" s="713"/>
      <c r="Z41" s="714">
        <v>100</v>
      </c>
      <c r="AA41" s="714"/>
      <c r="AB41" s="714"/>
      <c r="AC41" s="714"/>
      <c r="AD41" s="715">
        <v>12967004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389182</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1651861</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398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2367882</v>
      </c>
      <c r="CS42" s="668"/>
      <c r="CT42" s="668"/>
      <c r="CU42" s="668"/>
      <c r="CV42" s="668"/>
      <c r="CW42" s="668"/>
      <c r="CX42" s="668"/>
      <c r="CY42" s="669"/>
      <c r="CZ42" s="641">
        <v>10</v>
      </c>
      <c r="DA42" s="666"/>
      <c r="DB42" s="666"/>
      <c r="DC42" s="670"/>
      <c r="DD42" s="645">
        <v>447610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185428</v>
      </c>
      <c r="CS43" s="668"/>
      <c r="CT43" s="668"/>
      <c r="CU43" s="668"/>
      <c r="CV43" s="668"/>
      <c r="CW43" s="668"/>
      <c r="CX43" s="668"/>
      <c r="CY43" s="669"/>
      <c r="CZ43" s="641">
        <v>0.8</v>
      </c>
      <c r="DA43" s="666"/>
      <c r="DB43" s="666"/>
      <c r="DC43" s="670"/>
      <c r="DD43" s="645">
        <v>185428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2353393</v>
      </c>
      <c r="CS44" s="637"/>
      <c r="CT44" s="637"/>
      <c r="CU44" s="637"/>
      <c r="CV44" s="637"/>
      <c r="CW44" s="637"/>
      <c r="CX44" s="637"/>
      <c r="CY44" s="638"/>
      <c r="CZ44" s="641">
        <v>9.9</v>
      </c>
      <c r="DA44" s="642"/>
      <c r="DB44" s="642"/>
      <c r="DC44" s="648"/>
      <c r="DD44" s="645">
        <v>433121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1171426</v>
      </c>
      <c r="CS45" s="668"/>
      <c r="CT45" s="668"/>
      <c r="CU45" s="668"/>
      <c r="CV45" s="668"/>
      <c r="CW45" s="668"/>
      <c r="CX45" s="668"/>
      <c r="CY45" s="669"/>
      <c r="CZ45" s="641">
        <v>4.9000000000000004</v>
      </c>
      <c r="DA45" s="666"/>
      <c r="DB45" s="666"/>
      <c r="DC45" s="670"/>
      <c r="DD45" s="645">
        <v>52561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1123277</v>
      </c>
      <c r="CS46" s="637"/>
      <c r="CT46" s="637"/>
      <c r="CU46" s="637"/>
      <c r="CV46" s="637"/>
      <c r="CW46" s="637"/>
      <c r="CX46" s="637"/>
      <c r="CY46" s="638"/>
      <c r="CZ46" s="641">
        <v>4.7</v>
      </c>
      <c r="DA46" s="642"/>
      <c r="DB46" s="642"/>
      <c r="DC46" s="648"/>
      <c r="DD46" s="645">
        <v>354478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14489</v>
      </c>
      <c r="CS47" s="668"/>
      <c r="CT47" s="668"/>
      <c r="CU47" s="668"/>
      <c r="CV47" s="668"/>
      <c r="CW47" s="668"/>
      <c r="CX47" s="668"/>
      <c r="CY47" s="669"/>
      <c r="CZ47" s="641">
        <v>0.1</v>
      </c>
      <c r="DA47" s="666"/>
      <c r="DB47" s="666"/>
      <c r="DC47" s="670"/>
      <c r="DD47" s="645">
        <v>14489</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23754665</v>
      </c>
      <c r="CS49" s="695"/>
      <c r="CT49" s="695"/>
      <c r="CU49" s="695"/>
      <c r="CV49" s="695"/>
      <c r="CW49" s="695"/>
      <c r="CX49" s="695"/>
      <c r="CY49" s="724"/>
      <c r="CZ49" s="716">
        <v>100</v>
      </c>
      <c r="DA49" s="725"/>
      <c r="DB49" s="725"/>
      <c r="DC49" s="726"/>
      <c r="DD49" s="727">
        <v>15872118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1LmbhWA39nNkDOPG5u3wjENO5uK8f55r5j1M+p3icU6OlqXx+xNz8qnoYkQgaUOVwDkpJ0pEUjr37U66hAm1g==" saltValue="ZmzIjve54eYl7/074YNu9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25012</v>
      </c>
      <c r="R7" s="766"/>
      <c r="S7" s="766"/>
      <c r="T7" s="766"/>
      <c r="U7" s="766"/>
      <c r="V7" s="766">
        <v>24087</v>
      </c>
      <c r="W7" s="766"/>
      <c r="X7" s="766"/>
      <c r="Y7" s="766"/>
      <c r="Z7" s="766"/>
      <c r="AA7" s="766">
        <v>924</v>
      </c>
      <c r="AB7" s="766"/>
      <c r="AC7" s="766"/>
      <c r="AD7" s="766"/>
      <c r="AE7" s="767"/>
      <c r="AF7" s="768">
        <v>711</v>
      </c>
      <c r="AG7" s="769"/>
      <c r="AH7" s="769"/>
      <c r="AI7" s="769"/>
      <c r="AJ7" s="770"/>
      <c r="AK7" s="771">
        <v>712</v>
      </c>
      <c r="AL7" s="772"/>
      <c r="AM7" s="772"/>
      <c r="AN7" s="772"/>
      <c r="AO7" s="772"/>
      <c r="AP7" s="772">
        <v>22207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560</v>
      </c>
      <c r="BT7" s="760"/>
      <c r="BU7" s="760"/>
      <c r="BV7" s="760"/>
      <c r="BW7" s="760"/>
      <c r="BX7" s="760"/>
      <c r="BY7" s="760"/>
      <c r="BZ7" s="760"/>
      <c r="CA7" s="760"/>
      <c r="CB7" s="760"/>
      <c r="CC7" s="760"/>
      <c r="CD7" s="760"/>
      <c r="CE7" s="760"/>
      <c r="CF7" s="760"/>
      <c r="CG7" s="775"/>
      <c r="CH7" s="756">
        <v>8</v>
      </c>
      <c r="CI7" s="757"/>
      <c r="CJ7" s="757"/>
      <c r="CK7" s="757"/>
      <c r="CL7" s="758"/>
      <c r="CM7" s="756">
        <v>132</v>
      </c>
      <c r="CN7" s="757"/>
      <c r="CO7" s="757"/>
      <c r="CP7" s="757"/>
      <c r="CQ7" s="758"/>
      <c r="CR7" s="756">
        <v>55</v>
      </c>
      <c r="CS7" s="757"/>
      <c r="CT7" s="757"/>
      <c r="CU7" s="757"/>
      <c r="CV7" s="758"/>
      <c r="CW7" s="756" t="s">
        <v>549</v>
      </c>
      <c r="CX7" s="757"/>
      <c r="CY7" s="757"/>
      <c r="CZ7" s="757"/>
      <c r="DA7" s="758"/>
      <c r="DB7" s="756" t="s">
        <v>549</v>
      </c>
      <c r="DC7" s="757"/>
      <c r="DD7" s="757"/>
      <c r="DE7" s="757"/>
      <c r="DF7" s="758"/>
      <c r="DG7" s="756" t="s">
        <v>549</v>
      </c>
      <c r="DH7" s="757"/>
      <c r="DI7" s="757"/>
      <c r="DJ7" s="757"/>
      <c r="DK7" s="758"/>
      <c r="DL7" s="756" t="s">
        <v>549</v>
      </c>
      <c r="DM7" s="757"/>
      <c r="DN7" s="757"/>
      <c r="DO7" s="757"/>
      <c r="DP7" s="758"/>
      <c r="DQ7" s="756" t="s">
        <v>549</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561</v>
      </c>
      <c r="BT8" s="787"/>
      <c r="BU8" s="787"/>
      <c r="BV8" s="787"/>
      <c r="BW8" s="787"/>
      <c r="BX8" s="787"/>
      <c r="BY8" s="787"/>
      <c r="BZ8" s="787"/>
      <c r="CA8" s="787"/>
      <c r="CB8" s="787"/>
      <c r="CC8" s="787"/>
      <c r="CD8" s="787"/>
      <c r="CE8" s="787"/>
      <c r="CF8" s="787"/>
      <c r="CG8" s="788"/>
      <c r="CH8" s="789">
        <v>48</v>
      </c>
      <c r="CI8" s="790"/>
      <c r="CJ8" s="790"/>
      <c r="CK8" s="790"/>
      <c r="CL8" s="791"/>
      <c r="CM8" s="789">
        <v>12</v>
      </c>
      <c r="CN8" s="790"/>
      <c r="CO8" s="790"/>
      <c r="CP8" s="790"/>
      <c r="CQ8" s="791"/>
      <c r="CR8" s="789">
        <v>51</v>
      </c>
      <c r="CS8" s="790"/>
      <c r="CT8" s="790"/>
      <c r="CU8" s="790"/>
      <c r="CV8" s="791"/>
      <c r="CW8" s="789" t="s">
        <v>549</v>
      </c>
      <c r="CX8" s="790"/>
      <c r="CY8" s="790"/>
      <c r="CZ8" s="790"/>
      <c r="DA8" s="791"/>
      <c r="DB8" s="789">
        <v>51</v>
      </c>
      <c r="DC8" s="790"/>
      <c r="DD8" s="790"/>
      <c r="DE8" s="790"/>
      <c r="DF8" s="791"/>
      <c r="DG8" s="789" t="s">
        <v>549</v>
      </c>
      <c r="DH8" s="790"/>
      <c r="DI8" s="790"/>
      <c r="DJ8" s="790"/>
      <c r="DK8" s="791"/>
      <c r="DL8" s="789" t="s">
        <v>549</v>
      </c>
      <c r="DM8" s="790"/>
      <c r="DN8" s="790"/>
      <c r="DO8" s="790"/>
      <c r="DP8" s="791"/>
      <c r="DQ8" s="789" t="s">
        <v>549</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562</v>
      </c>
      <c r="BT9" s="787"/>
      <c r="BU9" s="787"/>
      <c r="BV9" s="787"/>
      <c r="BW9" s="787"/>
      <c r="BX9" s="787"/>
      <c r="BY9" s="787"/>
      <c r="BZ9" s="787"/>
      <c r="CA9" s="787"/>
      <c r="CB9" s="787"/>
      <c r="CC9" s="787"/>
      <c r="CD9" s="787"/>
      <c r="CE9" s="787"/>
      <c r="CF9" s="787"/>
      <c r="CG9" s="788"/>
      <c r="CH9" s="789">
        <v>1</v>
      </c>
      <c r="CI9" s="790"/>
      <c r="CJ9" s="790"/>
      <c r="CK9" s="790"/>
      <c r="CL9" s="791"/>
      <c r="CM9" s="789">
        <v>9</v>
      </c>
      <c r="CN9" s="790"/>
      <c r="CO9" s="790"/>
      <c r="CP9" s="790"/>
      <c r="CQ9" s="791"/>
      <c r="CR9" s="789">
        <v>0</v>
      </c>
      <c r="CS9" s="790"/>
      <c r="CT9" s="790"/>
      <c r="CU9" s="790"/>
      <c r="CV9" s="791"/>
      <c r="CW9" s="789" t="s">
        <v>549</v>
      </c>
      <c r="CX9" s="790"/>
      <c r="CY9" s="790"/>
      <c r="CZ9" s="790"/>
      <c r="DA9" s="791"/>
      <c r="DB9" s="789" t="s">
        <v>549</v>
      </c>
      <c r="DC9" s="790"/>
      <c r="DD9" s="790"/>
      <c r="DE9" s="790"/>
      <c r="DF9" s="791"/>
      <c r="DG9" s="789" t="s">
        <v>549</v>
      </c>
      <c r="DH9" s="790"/>
      <c r="DI9" s="790"/>
      <c r="DJ9" s="790"/>
      <c r="DK9" s="791"/>
      <c r="DL9" s="789" t="s">
        <v>549</v>
      </c>
      <c r="DM9" s="790"/>
      <c r="DN9" s="790"/>
      <c r="DO9" s="790"/>
      <c r="DP9" s="791"/>
      <c r="DQ9" s="789" t="s">
        <v>549</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563</v>
      </c>
      <c r="BT10" s="787"/>
      <c r="BU10" s="787"/>
      <c r="BV10" s="787"/>
      <c r="BW10" s="787"/>
      <c r="BX10" s="787"/>
      <c r="BY10" s="787"/>
      <c r="BZ10" s="787"/>
      <c r="CA10" s="787"/>
      <c r="CB10" s="787"/>
      <c r="CC10" s="787"/>
      <c r="CD10" s="787"/>
      <c r="CE10" s="787"/>
      <c r="CF10" s="787"/>
      <c r="CG10" s="788"/>
      <c r="CH10" s="789">
        <v>0</v>
      </c>
      <c r="CI10" s="790"/>
      <c r="CJ10" s="790"/>
      <c r="CK10" s="790"/>
      <c r="CL10" s="791"/>
      <c r="CM10" s="789">
        <v>126</v>
      </c>
      <c r="CN10" s="790"/>
      <c r="CO10" s="790"/>
      <c r="CP10" s="790"/>
      <c r="CQ10" s="791"/>
      <c r="CR10" s="789">
        <v>100</v>
      </c>
      <c r="CS10" s="790"/>
      <c r="CT10" s="790"/>
      <c r="CU10" s="790"/>
      <c r="CV10" s="791"/>
      <c r="CW10" s="789" t="s">
        <v>549</v>
      </c>
      <c r="CX10" s="790"/>
      <c r="CY10" s="790"/>
      <c r="CZ10" s="790"/>
      <c r="DA10" s="791"/>
      <c r="DB10" s="789" t="s">
        <v>549</v>
      </c>
      <c r="DC10" s="790"/>
      <c r="DD10" s="790"/>
      <c r="DE10" s="790"/>
      <c r="DF10" s="791"/>
      <c r="DG10" s="789" t="s">
        <v>549</v>
      </c>
      <c r="DH10" s="790"/>
      <c r="DI10" s="790"/>
      <c r="DJ10" s="790"/>
      <c r="DK10" s="791"/>
      <c r="DL10" s="789" t="s">
        <v>549</v>
      </c>
      <c r="DM10" s="790"/>
      <c r="DN10" s="790"/>
      <c r="DO10" s="790"/>
      <c r="DP10" s="791"/>
      <c r="DQ10" s="789">
        <f>-A1</f>
        <v>0</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25012</v>
      </c>
      <c r="R23" s="806"/>
      <c r="S23" s="806"/>
      <c r="T23" s="806"/>
      <c r="U23" s="806"/>
      <c r="V23" s="806">
        <v>24087</v>
      </c>
      <c r="W23" s="806"/>
      <c r="X23" s="806"/>
      <c r="Y23" s="806"/>
      <c r="Z23" s="806"/>
      <c r="AA23" s="806">
        <v>924</v>
      </c>
      <c r="AB23" s="806"/>
      <c r="AC23" s="806"/>
      <c r="AD23" s="806"/>
      <c r="AE23" s="807"/>
      <c r="AF23" s="808">
        <v>711</v>
      </c>
      <c r="AG23" s="806"/>
      <c r="AH23" s="806"/>
      <c r="AI23" s="806"/>
      <c r="AJ23" s="809"/>
      <c r="AK23" s="810"/>
      <c r="AL23" s="811"/>
      <c r="AM23" s="811"/>
      <c r="AN23" s="811"/>
      <c r="AO23" s="811"/>
      <c r="AP23" s="806">
        <v>22207</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5502</v>
      </c>
      <c r="R28" s="836"/>
      <c r="S28" s="836"/>
      <c r="T28" s="836"/>
      <c r="U28" s="836"/>
      <c r="V28" s="836">
        <v>4919</v>
      </c>
      <c r="W28" s="836"/>
      <c r="X28" s="836"/>
      <c r="Y28" s="836"/>
      <c r="Z28" s="836"/>
      <c r="AA28" s="836">
        <v>583</v>
      </c>
      <c r="AB28" s="836"/>
      <c r="AC28" s="836"/>
      <c r="AD28" s="836"/>
      <c r="AE28" s="837"/>
      <c r="AF28" s="838">
        <v>583</v>
      </c>
      <c r="AG28" s="836"/>
      <c r="AH28" s="836"/>
      <c r="AI28" s="836"/>
      <c r="AJ28" s="839"/>
      <c r="AK28" s="840">
        <v>386</v>
      </c>
      <c r="AL28" s="841"/>
      <c r="AM28" s="841"/>
      <c r="AN28" s="841"/>
      <c r="AO28" s="841"/>
      <c r="AP28" s="841" t="s">
        <v>549</v>
      </c>
      <c r="AQ28" s="841"/>
      <c r="AR28" s="841"/>
      <c r="AS28" s="841"/>
      <c r="AT28" s="841"/>
      <c r="AU28" s="841" t="s">
        <v>549</v>
      </c>
      <c r="AV28" s="841"/>
      <c r="AW28" s="841"/>
      <c r="AX28" s="841"/>
      <c r="AY28" s="841"/>
      <c r="AZ28" s="842" t="s">
        <v>549</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5523</v>
      </c>
      <c r="R29" s="797"/>
      <c r="S29" s="797"/>
      <c r="T29" s="797"/>
      <c r="U29" s="797"/>
      <c r="V29" s="797">
        <v>5428</v>
      </c>
      <c r="W29" s="797"/>
      <c r="X29" s="797"/>
      <c r="Y29" s="797"/>
      <c r="Z29" s="797"/>
      <c r="AA29" s="797">
        <v>95</v>
      </c>
      <c r="AB29" s="797"/>
      <c r="AC29" s="797"/>
      <c r="AD29" s="797"/>
      <c r="AE29" s="798"/>
      <c r="AF29" s="799">
        <v>95</v>
      </c>
      <c r="AG29" s="800"/>
      <c r="AH29" s="800"/>
      <c r="AI29" s="800"/>
      <c r="AJ29" s="801"/>
      <c r="AK29" s="847">
        <v>800</v>
      </c>
      <c r="AL29" s="843"/>
      <c r="AM29" s="843"/>
      <c r="AN29" s="843"/>
      <c r="AO29" s="843"/>
      <c r="AP29" s="843" t="s">
        <v>549</v>
      </c>
      <c r="AQ29" s="843"/>
      <c r="AR29" s="843"/>
      <c r="AS29" s="843"/>
      <c r="AT29" s="843"/>
      <c r="AU29" s="843" t="s">
        <v>549</v>
      </c>
      <c r="AV29" s="843"/>
      <c r="AW29" s="843"/>
      <c r="AX29" s="843"/>
      <c r="AY29" s="843"/>
      <c r="AZ29" s="844" t="s">
        <v>549</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1080</v>
      </c>
      <c r="R30" s="797"/>
      <c r="S30" s="797"/>
      <c r="T30" s="797"/>
      <c r="U30" s="797"/>
      <c r="V30" s="797">
        <v>1046</v>
      </c>
      <c r="W30" s="797"/>
      <c r="X30" s="797"/>
      <c r="Y30" s="797"/>
      <c r="Z30" s="797"/>
      <c r="AA30" s="797">
        <v>33</v>
      </c>
      <c r="AB30" s="797"/>
      <c r="AC30" s="797"/>
      <c r="AD30" s="797"/>
      <c r="AE30" s="798"/>
      <c r="AF30" s="799">
        <v>33</v>
      </c>
      <c r="AG30" s="800"/>
      <c r="AH30" s="800"/>
      <c r="AI30" s="800"/>
      <c r="AJ30" s="801"/>
      <c r="AK30" s="847">
        <v>230</v>
      </c>
      <c r="AL30" s="843"/>
      <c r="AM30" s="843"/>
      <c r="AN30" s="843"/>
      <c r="AO30" s="843"/>
      <c r="AP30" s="843" t="s">
        <v>549</v>
      </c>
      <c r="AQ30" s="843"/>
      <c r="AR30" s="843"/>
      <c r="AS30" s="843"/>
      <c r="AT30" s="843"/>
      <c r="AU30" s="843" t="s">
        <v>549</v>
      </c>
      <c r="AV30" s="843"/>
      <c r="AW30" s="843"/>
      <c r="AX30" s="843"/>
      <c r="AY30" s="843"/>
      <c r="AZ30" s="844" t="s">
        <v>549</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1248</v>
      </c>
      <c r="R31" s="797"/>
      <c r="S31" s="797"/>
      <c r="T31" s="797"/>
      <c r="U31" s="797"/>
      <c r="V31" s="797">
        <v>1158</v>
      </c>
      <c r="W31" s="797"/>
      <c r="X31" s="797"/>
      <c r="Y31" s="797"/>
      <c r="Z31" s="797"/>
      <c r="AA31" s="797">
        <v>90</v>
      </c>
      <c r="AB31" s="797"/>
      <c r="AC31" s="797"/>
      <c r="AD31" s="797"/>
      <c r="AE31" s="798"/>
      <c r="AF31" s="799">
        <v>1282</v>
      </c>
      <c r="AG31" s="800"/>
      <c r="AH31" s="800"/>
      <c r="AI31" s="800"/>
      <c r="AJ31" s="801"/>
      <c r="AK31" s="847">
        <v>8</v>
      </c>
      <c r="AL31" s="843"/>
      <c r="AM31" s="843"/>
      <c r="AN31" s="843"/>
      <c r="AO31" s="843"/>
      <c r="AP31" s="843">
        <v>3248</v>
      </c>
      <c r="AQ31" s="843"/>
      <c r="AR31" s="843"/>
      <c r="AS31" s="843"/>
      <c r="AT31" s="843"/>
      <c r="AU31" s="843" t="s">
        <v>549</v>
      </c>
      <c r="AV31" s="843"/>
      <c r="AW31" s="843"/>
      <c r="AX31" s="843"/>
      <c r="AY31" s="843"/>
      <c r="AZ31" s="844" t="s">
        <v>549</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393</v>
      </c>
      <c r="C32" s="794"/>
      <c r="D32" s="794"/>
      <c r="E32" s="794"/>
      <c r="F32" s="794"/>
      <c r="G32" s="794"/>
      <c r="H32" s="794"/>
      <c r="I32" s="794"/>
      <c r="J32" s="794"/>
      <c r="K32" s="794"/>
      <c r="L32" s="794"/>
      <c r="M32" s="794"/>
      <c r="N32" s="794"/>
      <c r="O32" s="794"/>
      <c r="P32" s="795"/>
      <c r="Q32" s="796">
        <v>19</v>
      </c>
      <c r="R32" s="797"/>
      <c r="S32" s="797"/>
      <c r="T32" s="797"/>
      <c r="U32" s="797"/>
      <c r="V32" s="797">
        <v>19</v>
      </c>
      <c r="W32" s="797"/>
      <c r="X32" s="797"/>
      <c r="Y32" s="797"/>
      <c r="Z32" s="797"/>
      <c r="AA32" s="797" t="s">
        <v>549</v>
      </c>
      <c r="AB32" s="797"/>
      <c r="AC32" s="797"/>
      <c r="AD32" s="797"/>
      <c r="AE32" s="798"/>
      <c r="AF32" s="799">
        <v>46</v>
      </c>
      <c r="AG32" s="800"/>
      <c r="AH32" s="800"/>
      <c r="AI32" s="800"/>
      <c r="AJ32" s="801"/>
      <c r="AK32" s="847">
        <v>20</v>
      </c>
      <c r="AL32" s="843"/>
      <c r="AM32" s="843"/>
      <c r="AN32" s="843"/>
      <c r="AO32" s="843"/>
      <c r="AP32" s="843">
        <v>90</v>
      </c>
      <c r="AQ32" s="843"/>
      <c r="AR32" s="843"/>
      <c r="AS32" s="843"/>
      <c r="AT32" s="843"/>
      <c r="AU32" s="843">
        <v>85</v>
      </c>
      <c r="AV32" s="843"/>
      <c r="AW32" s="843"/>
      <c r="AX32" s="843"/>
      <c r="AY32" s="843"/>
      <c r="AZ32" s="844" t="s">
        <v>549</v>
      </c>
      <c r="BA32" s="844"/>
      <c r="BB32" s="844"/>
      <c r="BC32" s="844"/>
      <c r="BD32" s="844"/>
      <c r="BE32" s="845" t="s">
        <v>392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394</v>
      </c>
      <c r="C33" s="794"/>
      <c r="D33" s="794"/>
      <c r="E33" s="794"/>
      <c r="F33" s="794"/>
      <c r="G33" s="794"/>
      <c r="H33" s="794"/>
      <c r="I33" s="794"/>
      <c r="J33" s="794"/>
      <c r="K33" s="794"/>
      <c r="L33" s="794"/>
      <c r="M33" s="794"/>
      <c r="N33" s="794"/>
      <c r="O33" s="794"/>
      <c r="P33" s="795"/>
      <c r="Q33" s="796">
        <v>141</v>
      </c>
      <c r="R33" s="797"/>
      <c r="S33" s="797"/>
      <c r="T33" s="797"/>
      <c r="U33" s="797"/>
      <c r="V33" s="797">
        <v>128</v>
      </c>
      <c r="W33" s="797"/>
      <c r="X33" s="797"/>
      <c r="Y33" s="797"/>
      <c r="Z33" s="797"/>
      <c r="AA33" s="797">
        <v>13</v>
      </c>
      <c r="AB33" s="797"/>
      <c r="AC33" s="797"/>
      <c r="AD33" s="797"/>
      <c r="AE33" s="798"/>
      <c r="AF33" s="799">
        <v>482</v>
      </c>
      <c r="AG33" s="800"/>
      <c r="AH33" s="800"/>
      <c r="AI33" s="800"/>
      <c r="AJ33" s="801"/>
      <c r="AK33" s="847">
        <v>1</v>
      </c>
      <c r="AL33" s="843"/>
      <c r="AM33" s="843"/>
      <c r="AN33" s="843"/>
      <c r="AO33" s="843"/>
      <c r="AP33" s="843" t="s">
        <v>549</v>
      </c>
      <c r="AQ33" s="843"/>
      <c r="AR33" s="843"/>
      <c r="AS33" s="843"/>
      <c r="AT33" s="843"/>
      <c r="AU33" s="843" t="s">
        <v>549</v>
      </c>
      <c r="AV33" s="843"/>
      <c r="AW33" s="843"/>
      <c r="AX33" s="843"/>
      <c r="AY33" s="843"/>
      <c r="AZ33" s="844" t="s">
        <v>549</v>
      </c>
      <c r="BA33" s="844"/>
      <c r="BB33" s="844"/>
      <c r="BC33" s="844"/>
      <c r="BD33" s="844"/>
      <c r="BE33" s="845" t="s">
        <v>392</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395</v>
      </c>
      <c r="C34" s="794"/>
      <c r="D34" s="794"/>
      <c r="E34" s="794"/>
      <c r="F34" s="794"/>
      <c r="G34" s="794"/>
      <c r="H34" s="794"/>
      <c r="I34" s="794"/>
      <c r="J34" s="794"/>
      <c r="K34" s="794"/>
      <c r="L34" s="794"/>
      <c r="M34" s="794"/>
      <c r="N34" s="794"/>
      <c r="O34" s="794"/>
      <c r="P34" s="795"/>
      <c r="Q34" s="796">
        <v>1361</v>
      </c>
      <c r="R34" s="797"/>
      <c r="S34" s="797"/>
      <c r="T34" s="797"/>
      <c r="U34" s="797"/>
      <c r="V34" s="797">
        <v>1339</v>
      </c>
      <c r="W34" s="797"/>
      <c r="X34" s="797"/>
      <c r="Y34" s="797"/>
      <c r="Z34" s="797"/>
      <c r="AA34" s="797">
        <v>22</v>
      </c>
      <c r="AB34" s="797"/>
      <c r="AC34" s="797"/>
      <c r="AD34" s="797"/>
      <c r="AE34" s="798"/>
      <c r="AF34" s="799">
        <v>656</v>
      </c>
      <c r="AG34" s="800"/>
      <c r="AH34" s="800"/>
      <c r="AI34" s="800"/>
      <c r="AJ34" s="801"/>
      <c r="AK34" s="847">
        <v>319</v>
      </c>
      <c r="AL34" s="843"/>
      <c r="AM34" s="843"/>
      <c r="AN34" s="843"/>
      <c r="AO34" s="843"/>
      <c r="AP34" s="843">
        <v>6322</v>
      </c>
      <c r="AQ34" s="843"/>
      <c r="AR34" s="843"/>
      <c r="AS34" s="843"/>
      <c r="AT34" s="843"/>
      <c r="AU34" s="843">
        <v>3003</v>
      </c>
      <c r="AV34" s="843"/>
      <c r="AW34" s="843"/>
      <c r="AX34" s="843"/>
      <c r="AY34" s="843"/>
      <c r="AZ34" s="844" t="s">
        <v>549</v>
      </c>
      <c r="BA34" s="844"/>
      <c r="BB34" s="844"/>
      <c r="BC34" s="844"/>
      <c r="BD34" s="844"/>
      <c r="BE34" s="845" t="s">
        <v>392</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396</v>
      </c>
      <c r="C35" s="794"/>
      <c r="D35" s="794"/>
      <c r="E35" s="794"/>
      <c r="F35" s="794"/>
      <c r="G35" s="794"/>
      <c r="H35" s="794"/>
      <c r="I35" s="794"/>
      <c r="J35" s="794"/>
      <c r="K35" s="794"/>
      <c r="L35" s="794"/>
      <c r="M35" s="794"/>
      <c r="N35" s="794"/>
      <c r="O35" s="794"/>
      <c r="P35" s="795"/>
      <c r="Q35" s="796">
        <v>80</v>
      </c>
      <c r="R35" s="797"/>
      <c r="S35" s="797"/>
      <c r="T35" s="797"/>
      <c r="U35" s="797"/>
      <c r="V35" s="797">
        <v>80</v>
      </c>
      <c r="W35" s="797"/>
      <c r="X35" s="797"/>
      <c r="Y35" s="797"/>
      <c r="Z35" s="797"/>
      <c r="AA35" s="797" t="s">
        <v>549</v>
      </c>
      <c r="AB35" s="797"/>
      <c r="AC35" s="797"/>
      <c r="AD35" s="797"/>
      <c r="AE35" s="798"/>
      <c r="AF35" s="799" t="s">
        <v>121</v>
      </c>
      <c r="AG35" s="800"/>
      <c r="AH35" s="800"/>
      <c r="AI35" s="800"/>
      <c r="AJ35" s="801"/>
      <c r="AK35" s="847">
        <v>59</v>
      </c>
      <c r="AL35" s="843"/>
      <c r="AM35" s="843"/>
      <c r="AN35" s="843"/>
      <c r="AO35" s="843"/>
      <c r="AP35" s="843">
        <v>1542</v>
      </c>
      <c r="AQ35" s="843"/>
      <c r="AR35" s="843"/>
      <c r="AS35" s="843"/>
      <c r="AT35" s="843"/>
      <c r="AU35" s="843">
        <v>1247</v>
      </c>
      <c r="AV35" s="843"/>
      <c r="AW35" s="843"/>
      <c r="AX35" s="843"/>
      <c r="AY35" s="843"/>
      <c r="AZ35" s="844" t="s">
        <v>549</v>
      </c>
      <c r="BA35" s="844"/>
      <c r="BB35" s="844"/>
      <c r="BC35" s="844"/>
      <c r="BD35" s="844"/>
      <c r="BE35" s="845" t="s">
        <v>397</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3178</v>
      </c>
      <c r="AG63" s="857"/>
      <c r="AH63" s="857"/>
      <c r="AI63" s="857"/>
      <c r="AJ63" s="858"/>
      <c r="AK63" s="859"/>
      <c r="AL63" s="854"/>
      <c r="AM63" s="854"/>
      <c r="AN63" s="854"/>
      <c r="AO63" s="854"/>
      <c r="AP63" s="857">
        <v>11202</v>
      </c>
      <c r="AQ63" s="857"/>
      <c r="AR63" s="857"/>
      <c r="AS63" s="857"/>
      <c r="AT63" s="857"/>
      <c r="AU63" s="857">
        <v>4335</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401</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402</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550</v>
      </c>
      <c r="C68" s="883"/>
      <c r="D68" s="883"/>
      <c r="E68" s="883"/>
      <c r="F68" s="883"/>
      <c r="G68" s="883"/>
      <c r="H68" s="883"/>
      <c r="I68" s="883"/>
      <c r="J68" s="883"/>
      <c r="K68" s="883"/>
      <c r="L68" s="883"/>
      <c r="M68" s="883"/>
      <c r="N68" s="883"/>
      <c r="O68" s="883"/>
      <c r="P68" s="884"/>
      <c r="Q68" s="885">
        <v>494</v>
      </c>
      <c r="R68" s="879"/>
      <c r="S68" s="879"/>
      <c r="T68" s="879"/>
      <c r="U68" s="879"/>
      <c r="V68" s="879">
        <v>471</v>
      </c>
      <c r="W68" s="879"/>
      <c r="X68" s="879"/>
      <c r="Y68" s="879"/>
      <c r="Z68" s="879"/>
      <c r="AA68" s="879">
        <v>22</v>
      </c>
      <c r="AB68" s="879"/>
      <c r="AC68" s="879"/>
      <c r="AD68" s="879"/>
      <c r="AE68" s="879"/>
      <c r="AF68" s="879">
        <v>22</v>
      </c>
      <c r="AG68" s="879"/>
      <c r="AH68" s="879"/>
      <c r="AI68" s="879"/>
      <c r="AJ68" s="879"/>
      <c r="AK68" s="879">
        <v>1</v>
      </c>
      <c r="AL68" s="879"/>
      <c r="AM68" s="879"/>
      <c r="AN68" s="879"/>
      <c r="AO68" s="879"/>
      <c r="AP68" s="879">
        <v>1184</v>
      </c>
      <c r="AQ68" s="879"/>
      <c r="AR68" s="879"/>
      <c r="AS68" s="879"/>
      <c r="AT68" s="879"/>
      <c r="AU68" s="879">
        <v>342</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551</v>
      </c>
      <c r="C69" s="887"/>
      <c r="D69" s="887"/>
      <c r="E69" s="887"/>
      <c r="F69" s="887"/>
      <c r="G69" s="887"/>
      <c r="H69" s="887"/>
      <c r="I69" s="887"/>
      <c r="J69" s="887"/>
      <c r="K69" s="887"/>
      <c r="L69" s="887"/>
      <c r="M69" s="887"/>
      <c r="N69" s="887"/>
      <c r="O69" s="887"/>
      <c r="P69" s="888"/>
      <c r="Q69" s="889">
        <v>2837</v>
      </c>
      <c r="R69" s="843"/>
      <c r="S69" s="843"/>
      <c r="T69" s="843"/>
      <c r="U69" s="843"/>
      <c r="V69" s="843">
        <v>2578</v>
      </c>
      <c r="W69" s="843"/>
      <c r="X69" s="843"/>
      <c r="Y69" s="843"/>
      <c r="Z69" s="843"/>
      <c r="AA69" s="843">
        <v>259</v>
      </c>
      <c r="AB69" s="843"/>
      <c r="AC69" s="843"/>
      <c r="AD69" s="843"/>
      <c r="AE69" s="843"/>
      <c r="AF69" s="843">
        <v>259</v>
      </c>
      <c r="AG69" s="843"/>
      <c r="AH69" s="843"/>
      <c r="AI69" s="843"/>
      <c r="AJ69" s="843"/>
      <c r="AK69" s="843">
        <v>281</v>
      </c>
      <c r="AL69" s="843"/>
      <c r="AM69" s="843"/>
      <c r="AN69" s="843"/>
      <c r="AO69" s="843"/>
      <c r="AP69" s="843">
        <v>2219</v>
      </c>
      <c r="AQ69" s="843"/>
      <c r="AR69" s="843"/>
      <c r="AS69" s="843"/>
      <c r="AT69" s="843"/>
      <c r="AU69" s="843">
        <v>510</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552</v>
      </c>
      <c r="C70" s="887"/>
      <c r="D70" s="887"/>
      <c r="E70" s="887"/>
      <c r="F70" s="887"/>
      <c r="G70" s="887"/>
      <c r="H70" s="887"/>
      <c r="I70" s="887"/>
      <c r="J70" s="887"/>
      <c r="K70" s="887"/>
      <c r="L70" s="887"/>
      <c r="M70" s="887"/>
      <c r="N70" s="887"/>
      <c r="O70" s="887"/>
      <c r="P70" s="888"/>
      <c r="Q70" s="889">
        <v>713</v>
      </c>
      <c r="R70" s="843"/>
      <c r="S70" s="843"/>
      <c r="T70" s="843"/>
      <c r="U70" s="843"/>
      <c r="V70" s="843">
        <v>630</v>
      </c>
      <c r="W70" s="843"/>
      <c r="X70" s="843"/>
      <c r="Y70" s="843"/>
      <c r="Z70" s="843"/>
      <c r="AA70" s="843">
        <v>83</v>
      </c>
      <c r="AB70" s="843"/>
      <c r="AC70" s="843"/>
      <c r="AD70" s="843"/>
      <c r="AE70" s="843"/>
      <c r="AF70" s="843">
        <v>83</v>
      </c>
      <c r="AG70" s="843"/>
      <c r="AH70" s="843"/>
      <c r="AI70" s="843"/>
      <c r="AJ70" s="843"/>
      <c r="AK70" s="843">
        <v>72</v>
      </c>
      <c r="AL70" s="843"/>
      <c r="AM70" s="843"/>
      <c r="AN70" s="843"/>
      <c r="AO70" s="843"/>
      <c r="AP70" s="843" t="s">
        <v>549</v>
      </c>
      <c r="AQ70" s="843"/>
      <c r="AR70" s="843"/>
      <c r="AS70" s="843"/>
      <c r="AT70" s="843"/>
      <c r="AU70" s="843" t="s">
        <v>549</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553</v>
      </c>
      <c r="C71" s="887"/>
      <c r="D71" s="887"/>
      <c r="E71" s="887"/>
      <c r="F71" s="887"/>
      <c r="G71" s="887"/>
      <c r="H71" s="887"/>
      <c r="I71" s="887"/>
      <c r="J71" s="887"/>
      <c r="K71" s="887"/>
      <c r="L71" s="887"/>
      <c r="M71" s="887"/>
      <c r="N71" s="887"/>
      <c r="O71" s="887"/>
      <c r="P71" s="888"/>
      <c r="Q71" s="889">
        <v>208</v>
      </c>
      <c r="R71" s="843"/>
      <c r="S71" s="843"/>
      <c r="T71" s="843"/>
      <c r="U71" s="843"/>
      <c r="V71" s="843">
        <v>204</v>
      </c>
      <c r="W71" s="843"/>
      <c r="X71" s="843"/>
      <c r="Y71" s="843"/>
      <c r="Z71" s="843"/>
      <c r="AA71" s="843">
        <v>5</v>
      </c>
      <c r="AB71" s="843"/>
      <c r="AC71" s="843"/>
      <c r="AD71" s="843"/>
      <c r="AE71" s="843"/>
      <c r="AF71" s="843">
        <v>5</v>
      </c>
      <c r="AG71" s="843"/>
      <c r="AH71" s="843"/>
      <c r="AI71" s="843"/>
      <c r="AJ71" s="843"/>
      <c r="AK71" s="843">
        <v>54</v>
      </c>
      <c r="AL71" s="843"/>
      <c r="AM71" s="843"/>
      <c r="AN71" s="843"/>
      <c r="AO71" s="843"/>
      <c r="AP71" s="843" t="s">
        <v>549</v>
      </c>
      <c r="AQ71" s="843"/>
      <c r="AR71" s="843"/>
      <c r="AS71" s="843"/>
      <c r="AT71" s="843"/>
      <c r="AU71" s="843" t="s">
        <v>549</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554</v>
      </c>
      <c r="C72" s="887"/>
      <c r="D72" s="887"/>
      <c r="E72" s="887"/>
      <c r="F72" s="887"/>
      <c r="G72" s="887"/>
      <c r="H72" s="887"/>
      <c r="I72" s="887"/>
      <c r="J72" s="887"/>
      <c r="K72" s="887"/>
      <c r="L72" s="887"/>
      <c r="M72" s="887"/>
      <c r="N72" s="887"/>
      <c r="O72" s="887"/>
      <c r="P72" s="888"/>
      <c r="Q72" s="889">
        <v>21</v>
      </c>
      <c r="R72" s="843"/>
      <c r="S72" s="843"/>
      <c r="T72" s="843"/>
      <c r="U72" s="843"/>
      <c r="V72" s="843">
        <v>21</v>
      </c>
      <c r="W72" s="843"/>
      <c r="X72" s="843"/>
      <c r="Y72" s="843"/>
      <c r="Z72" s="843"/>
      <c r="AA72" s="843">
        <v>1</v>
      </c>
      <c r="AB72" s="843"/>
      <c r="AC72" s="843"/>
      <c r="AD72" s="843"/>
      <c r="AE72" s="843"/>
      <c r="AF72" s="843">
        <v>1</v>
      </c>
      <c r="AG72" s="843"/>
      <c r="AH72" s="843"/>
      <c r="AI72" s="843"/>
      <c r="AJ72" s="843"/>
      <c r="AK72" s="843">
        <v>2</v>
      </c>
      <c r="AL72" s="843"/>
      <c r="AM72" s="843"/>
      <c r="AN72" s="843"/>
      <c r="AO72" s="843"/>
      <c r="AP72" s="843" t="s">
        <v>549</v>
      </c>
      <c r="AQ72" s="843"/>
      <c r="AR72" s="843"/>
      <c r="AS72" s="843"/>
      <c r="AT72" s="843"/>
      <c r="AU72" s="843" t="s">
        <v>549</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555</v>
      </c>
      <c r="C73" s="887"/>
      <c r="D73" s="887"/>
      <c r="E73" s="887"/>
      <c r="F73" s="887"/>
      <c r="G73" s="887"/>
      <c r="H73" s="887"/>
      <c r="I73" s="887"/>
      <c r="J73" s="887"/>
      <c r="K73" s="887"/>
      <c r="L73" s="887"/>
      <c r="M73" s="887"/>
      <c r="N73" s="887"/>
      <c r="O73" s="887"/>
      <c r="P73" s="888"/>
      <c r="Q73" s="889">
        <v>22</v>
      </c>
      <c r="R73" s="843"/>
      <c r="S73" s="843"/>
      <c r="T73" s="843"/>
      <c r="U73" s="843"/>
      <c r="V73" s="843">
        <v>11</v>
      </c>
      <c r="W73" s="843"/>
      <c r="X73" s="843"/>
      <c r="Y73" s="843"/>
      <c r="Z73" s="843"/>
      <c r="AA73" s="843">
        <v>11</v>
      </c>
      <c r="AB73" s="843"/>
      <c r="AC73" s="843"/>
      <c r="AD73" s="843"/>
      <c r="AE73" s="843"/>
      <c r="AF73" s="843">
        <v>11</v>
      </c>
      <c r="AG73" s="843"/>
      <c r="AH73" s="843"/>
      <c r="AI73" s="843"/>
      <c r="AJ73" s="843"/>
      <c r="AK73" s="843" t="s">
        <v>549</v>
      </c>
      <c r="AL73" s="843"/>
      <c r="AM73" s="843"/>
      <c r="AN73" s="843"/>
      <c r="AO73" s="843"/>
      <c r="AP73" s="843" t="s">
        <v>549</v>
      </c>
      <c r="AQ73" s="843"/>
      <c r="AR73" s="843"/>
      <c r="AS73" s="843"/>
      <c r="AT73" s="843"/>
      <c r="AU73" s="843" t="s">
        <v>549</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556</v>
      </c>
      <c r="C74" s="887"/>
      <c r="D74" s="887"/>
      <c r="E74" s="887"/>
      <c r="F74" s="887"/>
      <c r="G74" s="887"/>
      <c r="H74" s="887"/>
      <c r="I74" s="887"/>
      <c r="J74" s="887"/>
      <c r="K74" s="887"/>
      <c r="L74" s="887"/>
      <c r="M74" s="887"/>
      <c r="N74" s="887"/>
      <c r="O74" s="887"/>
      <c r="P74" s="888"/>
      <c r="Q74" s="889">
        <v>26</v>
      </c>
      <c r="R74" s="843"/>
      <c r="S74" s="843"/>
      <c r="T74" s="843"/>
      <c r="U74" s="843"/>
      <c r="V74" s="843">
        <v>26</v>
      </c>
      <c r="W74" s="843"/>
      <c r="X74" s="843"/>
      <c r="Y74" s="843"/>
      <c r="Z74" s="843"/>
      <c r="AA74" s="843">
        <v>0</v>
      </c>
      <c r="AB74" s="843"/>
      <c r="AC74" s="843"/>
      <c r="AD74" s="843"/>
      <c r="AE74" s="843"/>
      <c r="AF74" s="843">
        <v>0</v>
      </c>
      <c r="AG74" s="843"/>
      <c r="AH74" s="843"/>
      <c r="AI74" s="843"/>
      <c r="AJ74" s="843"/>
      <c r="AK74" s="843">
        <v>4</v>
      </c>
      <c r="AL74" s="843"/>
      <c r="AM74" s="843"/>
      <c r="AN74" s="843"/>
      <c r="AO74" s="843"/>
      <c r="AP74" s="843" t="s">
        <v>549</v>
      </c>
      <c r="AQ74" s="843"/>
      <c r="AR74" s="843"/>
      <c r="AS74" s="843"/>
      <c r="AT74" s="843"/>
      <c r="AU74" s="843" t="s">
        <v>549</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557</v>
      </c>
      <c r="C75" s="887"/>
      <c r="D75" s="887"/>
      <c r="E75" s="887"/>
      <c r="F75" s="887"/>
      <c r="G75" s="887"/>
      <c r="H75" s="887"/>
      <c r="I75" s="887"/>
      <c r="J75" s="887"/>
      <c r="K75" s="887"/>
      <c r="L75" s="887"/>
      <c r="M75" s="887"/>
      <c r="N75" s="887"/>
      <c r="O75" s="887"/>
      <c r="P75" s="888"/>
      <c r="Q75" s="890">
        <v>81</v>
      </c>
      <c r="R75" s="891"/>
      <c r="S75" s="891"/>
      <c r="T75" s="891"/>
      <c r="U75" s="847"/>
      <c r="V75" s="892">
        <v>81</v>
      </c>
      <c r="W75" s="891"/>
      <c r="X75" s="891"/>
      <c r="Y75" s="891"/>
      <c r="Z75" s="847"/>
      <c r="AA75" s="892">
        <v>0</v>
      </c>
      <c r="AB75" s="891"/>
      <c r="AC75" s="891"/>
      <c r="AD75" s="891"/>
      <c r="AE75" s="847"/>
      <c r="AF75" s="892">
        <v>0</v>
      </c>
      <c r="AG75" s="891"/>
      <c r="AH75" s="891"/>
      <c r="AI75" s="891"/>
      <c r="AJ75" s="847"/>
      <c r="AK75" s="892">
        <v>5</v>
      </c>
      <c r="AL75" s="891"/>
      <c r="AM75" s="891"/>
      <c r="AN75" s="891"/>
      <c r="AO75" s="847"/>
      <c r="AP75" s="843" t="s">
        <v>549</v>
      </c>
      <c r="AQ75" s="843"/>
      <c r="AR75" s="843"/>
      <c r="AS75" s="843"/>
      <c r="AT75" s="843"/>
      <c r="AU75" s="843" t="s">
        <v>549</v>
      </c>
      <c r="AV75" s="843"/>
      <c r="AW75" s="843"/>
      <c r="AX75" s="843"/>
      <c r="AY75" s="843"/>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558</v>
      </c>
      <c r="C76" s="887"/>
      <c r="D76" s="887"/>
      <c r="E76" s="887"/>
      <c r="F76" s="887"/>
      <c r="G76" s="887"/>
      <c r="H76" s="887"/>
      <c r="I76" s="887"/>
      <c r="J76" s="887"/>
      <c r="K76" s="887"/>
      <c r="L76" s="887"/>
      <c r="M76" s="887"/>
      <c r="N76" s="887"/>
      <c r="O76" s="887"/>
      <c r="P76" s="888"/>
      <c r="Q76" s="890">
        <v>70</v>
      </c>
      <c r="R76" s="891"/>
      <c r="S76" s="891"/>
      <c r="T76" s="891"/>
      <c r="U76" s="847"/>
      <c r="V76" s="892">
        <v>66</v>
      </c>
      <c r="W76" s="891"/>
      <c r="X76" s="891"/>
      <c r="Y76" s="891"/>
      <c r="Z76" s="847"/>
      <c r="AA76" s="892">
        <v>4</v>
      </c>
      <c r="AB76" s="891"/>
      <c r="AC76" s="891"/>
      <c r="AD76" s="891"/>
      <c r="AE76" s="847"/>
      <c r="AF76" s="892">
        <v>4</v>
      </c>
      <c r="AG76" s="891"/>
      <c r="AH76" s="891"/>
      <c r="AI76" s="891"/>
      <c r="AJ76" s="847"/>
      <c r="AK76" s="892">
        <v>3</v>
      </c>
      <c r="AL76" s="891"/>
      <c r="AM76" s="891"/>
      <c r="AN76" s="891"/>
      <c r="AO76" s="847"/>
      <c r="AP76" s="843" t="s">
        <v>549</v>
      </c>
      <c r="AQ76" s="843"/>
      <c r="AR76" s="843"/>
      <c r="AS76" s="843"/>
      <c r="AT76" s="843"/>
      <c r="AU76" s="843" t="s">
        <v>549</v>
      </c>
      <c r="AV76" s="843"/>
      <c r="AW76" s="843"/>
      <c r="AX76" s="843"/>
      <c r="AY76" s="843"/>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559</v>
      </c>
      <c r="C77" s="887"/>
      <c r="D77" s="887"/>
      <c r="E77" s="887"/>
      <c r="F77" s="887"/>
      <c r="G77" s="887"/>
      <c r="H77" s="887"/>
      <c r="I77" s="887"/>
      <c r="J77" s="887"/>
      <c r="K77" s="887"/>
      <c r="L77" s="887"/>
      <c r="M77" s="887"/>
      <c r="N77" s="887"/>
      <c r="O77" s="887"/>
      <c r="P77" s="888"/>
      <c r="Q77" s="890">
        <v>251106</v>
      </c>
      <c r="R77" s="891"/>
      <c r="S77" s="891"/>
      <c r="T77" s="891"/>
      <c r="U77" s="847"/>
      <c r="V77" s="892">
        <v>250578</v>
      </c>
      <c r="W77" s="891"/>
      <c r="X77" s="891"/>
      <c r="Y77" s="891"/>
      <c r="Z77" s="847"/>
      <c r="AA77" s="892">
        <v>528</v>
      </c>
      <c r="AB77" s="891"/>
      <c r="AC77" s="891"/>
      <c r="AD77" s="891"/>
      <c r="AE77" s="847"/>
      <c r="AF77" s="892">
        <v>528</v>
      </c>
      <c r="AG77" s="891"/>
      <c r="AH77" s="891"/>
      <c r="AI77" s="891"/>
      <c r="AJ77" s="847"/>
      <c r="AK77" s="892" t="s">
        <v>549</v>
      </c>
      <c r="AL77" s="891"/>
      <c r="AM77" s="891"/>
      <c r="AN77" s="891"/>
      <c r="AO77" s="847"/>
      <c r="AP77" s="843" t="s">
        <v>549</v>
      </c>
      <c r="AQ77" s="843"/>
      <c r="AR77" s="843"/>
      <c r="AS77" s="843"/>
      <c r="AT77" s="843"/>
      <c r="AU77" s="843" t="s">
        <v>549</v>
      </c>
      <c r="AV77" s="843"/>
      <c r="AW77" s="843"/>
      <c r="AX77" s="843"/>
      <c r="AY77" s="843"/>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913</v>
      </c>
      <c r="AG88" s="857"/>
      <c r="AH88" s="857"/>
      <c r="AI88" s="857"/>
      <c r="AJ88" s="857"/>
      <c r="AK88" s="854"/>
      <c r="AL88" s="854"/>
      <c r="AM88" s="854"/>
      <c r="AN88" s="854"/>
      <c r="AO88" s="854"/>
      <c r="AP88" s="857">
        <v>3403</v>
      </c>
      <c r="AQ88" s="857"/>
      <c r="AR88" s="857"/>
      <c r="AS88" s="857"/>
      <c r="AT88" s="857"/>
      <c r="AU88" s="857">
        <v>852</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206</v>
      </c>
      <c r="CS102" s="865"/>
      <c r="CT102" s="865"/>
      <c r="CU102" s="865"/>
      <c r="CV102" s="904"/>
      <c r="CW102" s="903" t="s">
        <v>549</v>
      </c>
      <c r="CX102" s="865"/>
      <c r="CY102" s="865"/>
      <c r="CZ102" s="865"/>
      <c r="DA102" s="904"/>
      <c r="DB102" s="903">
        <v>51</v>
      </c>
      <c r="DC102" s="865"/>
      <c r="DD102" s="865"/>
      <c r="DE102" s="865"/>
      <c r="DF102" s="904"/>
      <c r="DG102" s="903" t="s">
        <v>549</v>
      </c>
      <c r="DH102" s="865"/>
      <c r="DI102" s="865"/>
      <c r="DJ102" s="865"/>
      <c r="DK102" s="904"/>
      <c r="DL102" s="903" t="s">
        <v>549</v>
      </c>
      <c r="DM102" s="865"/>
      <c r="DN102" s="865"/>
      <c r="DO102" s="865"/>
      <c r="DP102" s="904"/>
      <c r="DQ102" s="903" t="s">
        <v>549</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294</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294</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294</v>
      </c>
      <c r="DR109" s="906"/>
      <c r="DS109" s="906"/>
      <c r="DT109" s="906"/>
      <c r="DU109" s="907"/>
      <c r="DV109" s="905" t="s">
        <v>414</v>
      </c>
      <c r="DW109" s="906"/>
      <c r="DX109" s="906"/>
      <c r="DY109" s="906"/>
      <c r="DZ109" s="908"/>
    </row>
    <row r="110" spans="1:131" s="224" customFormat="1" ht="26.25" customHeight="1" x14ac:dyDescent="0.15">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1851844</v>
      </c>
      <c r="AB110" s="913"/>
      <c r="AC110" s="913"/>
      <c r="AD110" s="913"/>
      <c r="AE110" s="914"/>
      <c r="AF110" s="915">
        <v>1925046</v>
      </c>
      <c r="AG110" s="913"/>
      <c r="AH110" s="913"/>
      <c r="AI110" s="913"/>
      <c r="AJ110" s="914"/>
      <c r="AK110" s="915">
        <v>2032495</v>
      </c>
      <c r="AL110" s="913"/>
      <c r="AM110" s="913"/>
      <c r="AN110" s="913"/>
      <c r="AO110" s="914"/>
      <c r="AP110" s="916">
        <v>17.7</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23376297</v>
      </c>
      <c r="BR110" s="944"/>
      <c r="BS110" s="944"/>
      <c r="BT110" s="944"/>
      <c r="BU110" s="944"/>
      <c r="BV110" s="944">
        <v>23142751</v>
      </c>
      <c r="BW110" s="944"/>
      <c r="BX110" s="944"/>
      <c r="BY110" s="944"/>
      <c r="BZ110" s="944"/>
      <c r="CA110" s="944">
        <v>22206933</v>
      </c>
      <c r="CB110" s="944"/>
      <c r="CC110" s="944"/>
      <c r="CD110" s="944"/>
      <c r="CE110" s="944"/>
      <c r="CF110" s="957">
        <v>193.2</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v>194531</v>
      </c>
      <c r="BR111" s="939"/>
      <c r="BS111" s="939"/>
      <c r="BT111" s="939"/>
      <c r="BU111" s="939"/>
      <c r="BV111" s="939">
        <v>803940</v>
      </c>
      <c r="BW111" s="939"/>
      <c r="BX111" s="939"/>
      <c r="BY111" s="939"/>
      <c r="BZ111" s="939"/>
      <c r="CA111" s="939">
        <v>802557</v>
      </c>
      <c r="CB111" s="939"/>
      <c r="CC111" s="939"/>
      <c r="CD111" s="939"/>
      <c r="CE111" s="939"/>
      <c r="CF111" s="933">
        <v>7</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4614245</v>
      </c>
      <c r="BR112" s="939"/>
      <c r="BS112" s="939"/>
      <c r="BT112" s="939"/>
      <c r="BU112" s="939"/>
      <c r="BV112" s="939">
        <v>4367742</v>
      </c>
      <c r="BW112" s="939"/>
      <c r="BX112" s="939"/>
      <c r="BY112" s="939"/>
      <c r="BZ112" s="939"/>
      <c r="CA112" s="939">
        <v>4335234</v>
      </c>
      <c r="CB112" s="939"/>
      <c r="CC112" s="939"/>
      <c r="CD112" s="939"/>
      <c r="CE112" s="939"/>
      <c r="CF112" s="933">
        <v>37.700000000000003</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447011</v>
      </c>
      <c r="AB113" s="951"/>
      <c r="AC113" s="951"/>
      <c r="AD113" s="951"/>
      <c r="AE113" s="952"/>
      <c r="AF113" s="953">
        <v>268615</v>
      </c>
      <c r="AG113" s="951"/>
      <c r="AH113" s="951"/>
      <c r="AI113" s="951"/>
      <c r="AJ113" s="952"/>
      <c r="AK113" s="953">
        <v>276854</v>
      </c>
      <c r="AL113" s="951"/>
      <c r="AM113" s="951"/>
      <c r="AN113" s="951"/>
      <c r="AO113" s="952"/>
      <c r="AP113" s="954">
        <v>2.4</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v>1030360</v>
      </c>
      <c r="BR113" s="939"/>
      <c r="BS113" s="939"/>
      <c r="BT113" s="939"/>
      <c r="BU113" s="939"/>
      <c r="BV113" s="939">
        <v>947664</v>
      </c>
      <c r="BW113" s="939"/>
      <c r="BX113" s="939"/>
      <c r="BY113" s="939"/>
      <c r="BZ113" s="939"/>
      <c r="CA113" s="939">
        <v>852051</v>
      </c>
      <c r="CB113" s="939"/>
      <c r="CC113" s="939"/>
      <c r="CD113" s="939"/>
      <c r="CE113" s="939"/>
      <c r="CF113" s="933">
        <v>7.4</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133165</v>
      </c>
      <c r="AB114" s="972"/>
      <c r="AC114" s="972"/>
      <c r="AD114" s="972"/>
      <c r="AE114" s="973"/>
      <c r="AF114" s="974">
        <v>116754</v>
      </c>
      <c r="AG114" s="972"/>
      <c r="AH114" s="972"/>
      <c r="AI114" s="972"/>
      <c r="AJ114" s="973"/>
      <c r="AK114" s="974">
        <v>85738</v>
      </c>
      <c r="AL114" s="972"/>
      <c r="AM114" s="972"/>
      <c r="AN114" s="972"/>
      <c r="AO114" s="973"/>
      <c r="AP114" s="975">
        <v>0.7</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2750702</v>
      </c>
      <c r="BR114" s="939"/>
      <c r="BS114" s="939"/>
      <c r="BT114" s="939"/>
      <c r="BU114" s="939"/>
      <c r="BV114" s="939">
        <v>2844567</v>
      </c>
      <c r="BW114" s="939"/>
      <c r="BX114" s="939"/>
      <c r="BY114" s="939"/>
      <c r="BZ114" s="939"/>
      <c r="CA114" s="939">
        <v>2980037</v>
      </c>
      <c r="CB114" s="939"/>
      <c r="CC114" s="939"/>
      <c r="CD114" s="939"/>
      <c r="CE114" s="939"/>
      <c r="CF114" s="933">
        <v>25.9</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3173</v>
      </c>
      <c r="AB115" s="951"/>
      <c r="AC115" s="951"/>
      <c r="AD115" s="951"/>
      <c r="AE115" s="952"/>
      <c r="AF115" s="953">
        <v>5525</v>
      </c>
      <c r="AG115" s="951"/>
      <c r="AH115" s="951"/>
      <c r="AI115" s="951"/>
      <c r="AJ115" s="952"/>
      <c r="AK115" s="953">
        <v>10073</v>
      </c>
      <c r="AL115" s="951"/>
      <c r="AM115" s="951"/>
      <c r="AN115" s="951"/>
      <c r="AO115" s="952"/>
      <c r="AP115" s="954">
        <v>0.1</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2435193</v>
      </c>
      <c r="AB117" s="992"/>
      <c r="AC117" s="992"/>
      <c r="AD117" s="992"/>
      <c r="AE117" s="993"/>
      <c r="AF117" s="994">
        <v>2315940</v>
      </c>
      <c r="AG117" s="992"/>
      <c r="AH117" s="992"/>
      <c r="AI117" s="992"/>
      <c r="AJ117" s="993"/>
      <c r="AK117" s="994">
        <v>2405160</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294</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444</v>
      </c>
      <c r="BP119" s="1018"/>
      <c r="BQ119" s="1012">
        <v>31966135</v>
      </c>
      <c r="BR119" s="1013"/>
      <c r="BS119" s="1013"/>
      <c r="BT119" s="1013"/>
      <c r="BU119" s="1013"/>
      <c r="BV119" s="1013">
        <v>32106664</v>
      </c>
      <c r="BW119" s="1013"/>
      <c r="BX119" s="1013"/>
      <c r="BY119" s="1013"/>
      <c r="BZ119" s="1013"/>
      <c r="CA119" s="1013">
        <v>31176812</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194531</v>
      </c>
      <c r="DH119" s="999"/>
      <c r="DI119" s="999"/>
      <c r="DJ119" s="999"/>
      <c r="DK119" s="1000"/>
      <c r="DL119" s="998">
        <v>803940</v>
      </c>
      <c r="DM119" s="999"/>
      <c r="DN119" s="999"/>
      <c r="DO119" s="999"/>
      <c r="DP119" s="1000"/>
      <c r="DQ119" s="998">
        <v>802557</v>
      </c>
      <c r="DR119" s="999"/>
      <c r="DS119" s="999"/>
      <c r="DT119" s="999"/>
      <c r="DU119" s="1000"/>
      <c r="DV119" s="1001">
        <v>7</v>
      </c>
      <c r="DW119" s="1002"/>
      <c r="DX119" s="1002"/>
      <c r="DY119" s="1002"/>
      <c r="DZ119" s="1003"/>
    </row>
    <row r="120" spans="1:130" s="224" customFormat="1" ht="26.25" customHeight="1" x14ac:dyDescent="0.15">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6783212</v>
      </c>
      <c r="BR120" s="944"/>
      <c r="BS120" s="944"/>
      <c r="BT120" s="944"/>
      <c r="BU120" s="944"/>
      <c r="BV120" s="944">
        <v>6938212</v>
      </c>
      <c r="BW120" s="944"/>
      <c r="BX120" s="944"/>
      <c r="BY120" s="944"/>
      <c r="BZ120" s="944"/>
      <c r="CA120" s="944">
        <v>7145296</v>
      </c>
      <c r="CB120" s="944"/>
      <c r="CC120" s="944"/>
      <c r="CD120" s="944"/>
      <c r="CE120" s="944"/>
      <c r="CF120" s="957">
        <v>62.2</v>
      </c>
      <c r="CG120" s="958"/>
      <c r="CH120" s="958"/>
      <c r="CI120" s="958"/>
      <c r="CJ120" s="958"/>
      <c r="CK120" s="1019" t="s">
        <v>448</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2834041</v>
      </c>
      <c r="DH120" s="944"/>
      <c r="DI120" s="944"/>
      <c r="DJ120" s="944"/>
      <c r="DK120" s="944"/>
      <c r="DL120" s="944">
        <v>2835897</v>
      </c>
      <c r="DM120" s="944"/>
      <c r="DN120" s="944"/>
      <c r="DO120" s="944"/>
      <c r="DP120" s="944"/>
      <c r="DQ120" s="944">
        <v>3002808</v>
      </c>
      <c r="DR120" s="944"/>
      <c r="DS120" s="944"/>
      <c r="DT120" s="944"/>
      <c r="DU120" s="944"/>
      <c r="DV120" s="945">
        <v>26.1</v>
      </c>
      <c r="DW120" s="945"/>
      <c r="DX120" s="945"/>
      <c r="DY120" s="945"/>
      <c r="DZ120" s="946"/>
    </row>
    <row r="121" spans="1:130" s="224" customFormat="1" ht="26.25" customHeight="1" x14ac:dyDescent="0.15">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5796435</v>
      </c>
      <c r="BR121" s="939"/>
      <c r="BS121" s="939"/>
      <c r="BT121" s="939"/>
      <c r="BU121" s="939"/>
      <c r="BV121" s="939">
        <v>6572719</v>
      </c>
      <c r="BW121" s="939"/>
      <c r="BX121" s="939"/>
      <c r="BY121" s="939"/>
      <c r="BZ121" s="939"/>
      <c r="CA121" s="939">
        <v>6656984</v>
      </c>
      <c r="CB121" s="939"/>
      <c r="CC121" s="939"/>
      <c r="CD121" s="939"/>
      <c r="CE121" s="939"/>
      <c r="CF121" s="933">
        <v>57.9</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1645425</v>
      </c>
      <c r="DH121" s="939"/>
      <c r="DI121" s="939"/>
      <c r="DJ121" s="939"/>
      <c r="DK121" s="939"/>
      <c r="DL121" s="939">
        <v>1438128</v>
      </c>
      <c r="DM121" s="939"/>
      <c r="DN121" s="939"/>
      <c r="DO121" s="939"/>
      <c r="DP121" s="939"/>
      <c r="DQ121" s="939">
        <v>1247079</v>
      </c>
      <c r="DR121" s="939"/>
      <c r="DS121" s="939"/>
      <c r="DT121" s="939"/>
      <c r="DU121" s="939"/>
      <c r="DV121" s="940">
        <v>10.8</v>
      </c>
      <c r="DW121" s="940"/>
      <c r="DX121" s="940"/>
      <c r="DY121" s="940"/>
      <c r="DZ121" s="941"/>
    </row>
    <row r="122" spans="1:130" s="224" customFormat="1" ht="26.25" customHeight="1" x14ac:dyDescent="0.15">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16925585</v>
      </c>
      <c r="BR122" s="1013"/>
      <c r="BS122" s="1013"/>
      <c r="BT122" s="1013"/>
      <c r="BU122" s="1013"/>
      <c r="BV122" s="1013">
        <v>16496317</v>
      </c>
      <c r="BW122" s="1013"/>
      <c r="BX122" s="1013"/>
      <c r="BY122" s="1013"/>
      <c r="BZ122" s="1013"/>
      <c r="CA122" s="1013">
        <v>15690035</v>
      </c>
      <c r="CB122" s="1013"/>
      <c r="CC122" s="1013"/>
      <c r="CD122" s="1013"/>
      <c r="CE122" s="1013"/>
      <c r="CF122" s="1030">
        <v>136.5</v>
      </c>
      <c r="CG122" s="1031"/>
      <c r="CH122" s="1031"/>
      <c r="CI122" s="1031"/>
      <c r="CJ122" s="1031"/>
      <c r="CK122" s="1022"/>
      <c r="CL122" s="1023"/>
      <c r="CM122" s="1023"/>
      <c r="CN122" s="1023"/>
      <c r="CO122" s="1024"/>
      <c r="CP122" s="1032" t="s">
        <v>393</v>
      </c>
      <c r="CQ122" s="1033"/>
      <c r="CR122" s="1033"/>
      <c r="CS122" s="1033"/>
      <c r="CT122" s="1033"/>
      <c r="CU122" s="1033"/>
      <c r="CV122" s="1033"/>
      <c r="CW122" s="1033"/>
      <c r="CX122" s="1033"/>
      <c r="CY122" s="1033"/>
      <c r="CZ122" s="1033"/>
      <c r="DA122" s="1033"/>
      <c r="DB122" s="1033"/>
      <c r="DC122" s="1033"/>
      <c r="DD122" s="1033"/>
      <c r="DE122" s="1033"/>
      <c r="DF122" s="1034"/>
      <c r="DG122" s="938">
        <v>102099</v>
      </c>
      <c r="DH122" s="939"/>
      <c r="DI122" s="939"/>
      <c r="DJ122" s="939"/>
      <c r="DK122" s="939"/>
      <c r="DL122" s="939">
        <v>93717</v>
      </c>
      <c r="DM122" s="939"/>
      <c r="DN122" s="939"/>
      <c r="DO122" s="939"/>
      <c r="DP122" s="939"/>
      <c r="DQ122" s="939">
        <v>85347</v>
      </c>
      <c r="DR122" s="939"/>
      <c r="DS122" s="939"/>
      <c r="DT122" s="939"/>
      <c r="DU122" s="939"/>
      <c r="DV122" s="940">
        <v>0.7</v>
      </c>
      <c r="DW122" s="940"/>
      <c r="DX122" s="940"/>
      <c r="DY122" s="940"/>
      <c r="DZ122" s="941"/>
    </row>
    <row r="123" spans="1:130" s="224" customFormat="1" ht="26.25" customHeight="1" x14ac:dyDescent="0.15">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452</v>
      </c>
      <c r="BP123" s="1018"/>
      <c r="BQ123" s="1076">
        <v>29505232</v>
      </c>
      <c r="BR123" s="1077"/>
      <c r="BS123" s="1077"/>
      <c r="BT123" s="1077"/>
      <c r="BU123" s="1077"/>
      <c r="BV123" s="1077">
        <v>30007248</v>
      </c>
      <c r="BW123" s="1077"/>
      <c r="BX123" s="1077"/>
      <c r="BY123" s="1077"/>
      <c r="BZ123" s="1077"/>
      <c r="CA123" s="1077">
        <v>29492315</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21.6</v>
      </c>
      <c r="BR124" s="1040"/>
      <c r="BS124" s="1040"/>
      <c r="BT124" s="1040"/>
      <c r="BU124" s="1040"/>
      <c r="BV124" s="1040">
        <v>18.7</v>
      </c>
      <c r="BW124" s="1040"/>
      <c r="BX124" s="1040"/>
      <c r="BY124" s="1040"/>
      <c r="BZ124" s="1040"/>
      <c r="CA124" s="1040">
        <v>14.6</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v>32680</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15">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3173</v>
      </c>
      <c r="AB127" s="972"/>
      <c r="AC127" s="972"/>
      <c r="AD127" s="972"/>
      <c r="AE127" s="973"/>
      <c r="AF127" s="974">
        <v>5525</v>
      </c>
      <c r="AG127" s="972"/>
      <c r="AH127" s="972"/>
      <c r="AI127" s="972"/>
      <c r="AJ127" s="973"/>
      <c r="AK127" s="974">
        <v>10073</v>
      </c>
      <c r="AL127" s="972"/>
      <c r="AM127" s="972"/>
      <c r="AN127" s="972"/>
      <c r="AO127" s="973"/>
      <c r="AP127" s="975">
        <v>0.1</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494779</v>
      </c>
      <c r="AB128" s="1059"/>
      <c r="AC128" s="1059"/>
      <c r="AD128" s="1059"/>
      <c r="AE128" s="1060"/>
      <c r="AF128" s="1061">
        <v>513542</v>
      </c>
      <c r="AG128" s="1059"/>
      <c r="AH128" s="1059"/>
      <c r="AI128" s="1059"/>
      <c r="AJ128" s="1060"/>
      <c r="AK128" s="1061">
        <v>527561</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121</v>
      </c>
      <c r="BG128" s="1066"/>
      <c r="BH128" s="1066"/>
      <c r="BI128" s="1066"/>
      <c r="BJ128" s="1066"/>
      <c r="BK128" s="1066"/>
      <c r="BL128" s="1067"/>
      <c r="BM128" s="1065">
        <v>12.96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12730197</v>
      </c>
      <c r="AB129" s="972"/>
      <c r="AC129" s="972"/>
      <c r="AD129" s="972"/>
      <c r="AE129" s="973"/>
      <c r="AF129" s="974">
        <v>12567134</v>
      </c>
      <c r="AG129" s="972"/>
      <c r="AH129" s="972"/>
      <c r="AI129" s="972"/>
      <c r="AJ129" s="973"/>
      <c r="AK129" s="974">
        <v>12852365</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121</v>
      </c>
      <c r="BG129" s="1080"/>
      <c r="BH129" s="1080"/>
      <c r="BI129" s="1080"/>
      <c r="BJ129" s="1080"/>
      <c r="BK129" s="1080"/>
      <c r="BL129" s="1081"/>
      <c r="BM129" s="1079">
        <v>17.96</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1351813</v>
      </c>
      <c r="AB130" s="972"/>
      <c r="AC130" s="972"/>
      <c r="AD130" s="972"/>
      <c r="AE130" s="973"/>
      <c r="AF130" s="974">
        <v>1373311</v>
      </c>
      <c r="AG130" s="972"/>
      <c r="AH130" s="972"/>
      <c r="AI130" s="972"/>
      <c r="AJ130" s="973"/>
      <c r="AK130" s="974">
        <v>1358480</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4.5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11378384</v>
      </c>
      <c r="AB131" s="999"/>
      <c r="AC131" s="999"/>
      <c r="AD131" s="999"/>
      <c r="AE131" s="1000"/>
      <c r="AF131" s="998">
        <v>11193823</v>
      </c>
      <c r="AG131" s="999"/>
      <c r="AH131" s="999"/>
      <c r="AI131" s="999"/>
      <c r="AJ131" s="1000"/>
      <c r="AK131" s="998">
        <v>11493885</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v>14.6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5.1729753540000001</v>
      </c>
      <c r="AB132" s="1110"/>
      <c r="AC132" s="1110"/>
      <c r="AD132" s="1110"/>
      <c r="AE132" s="1111"/>
      <c r="AF132" s="1112">
        <v>3.8332480329999998</v>
      </c>
      <c r="AG132" s="1110"/>
      <c r="AH132" s="1110"/>
      <c r="AI132" s="1110"/>
      <c r="AJ132" s="1111"/>
      <c r="AK132" s="1112">
        <v>4.5164798499999996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4.0999999999999996</v>
      </c>
      <c r="AB133" s="1093"/>
      <c r="AC133" s="1093"/>
      <c r="AD133" s="1093"/>
      <c r="AE133" s="1094"/>
      <c r="AF133" s="1092">
        <v>4.0999999999999996</v>
      </c>
      <c r="AG133" s="1093"/>
      <c r="AH133" s="1093"/>
      <c r="AI133" s="1093"/>
      <c r="AJ133" s="1094"/>
      <c r="AK133" s="1092">
        <v>4.5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cOsw3bGX7ibTem/2MCbwj87/vhr0XWEssf/SzGGBlj3CRhrYyF2wrsrX6/MAGdvULyPvccIV44l4WTeN5et2w==" saltValue="9h9HJXix6KnKfgtRrZs7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M2cMaDtiB6jZjg3M7BoRcj5fKf7f1wUv/kurdgrMOURZ+pKbNqqcu/ErLPupPVyKadSUm35rvjhuE6TiSSU7tw==" saltValue="wfegBP1ANHaSkFgLbvHMt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GHl5ZoMMYo6Hwe1yKIcriRLnODQ/DvtyuMKPS8Ixr+Nt4VMu7YhGAtrMLXz54ep2WPb9nVGPi+FnLxG9by0eA==" saltValue="Ksfws3JmDf6hcjkY0Rz4B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27" t="s">
        <v>481</v>
      </c>
      <c r="AP7" s="265"/>
      <c r="AQ7" s="266" t="s">
        <v>482</v>
      </c>
      <c r="AR7" s="267"/>
    </row>
    <row r="8" spans="1:46" x14ac:dyDescent="0.15">
      <c r="A8" s="259"/>
      <c r="AK8" s="268"/>
      <c r="AL8" s="269"/>
      <c r="AM8" s="269"/>
      <c r="AN8" s="270"/>
      <c r="AO8" s="1128"/>
      <c r="AP8" s="271" t="s">
        <v>483</v>
      </c>
      <c r="AQ8" s="272" t="s">
        <v>484</v>
      </c>
      <c r="AR8" s="273" t="s">
        <v>485</v>
      </c>
    </row>
    <row r="9" spans="1:46" x14ac:dyDescent="0.15">
      <c r="A9" s="259"/>
      <c r="AK9" s="1129" t="s">
        <v>486</v>
      </c>
      <c r="AL9" s="1130"/>
      <c r="AM9" s="1130"/>
      <c r="AN9" s="1131"/>
      <c r="AO9" s="274">
        <v>3474035</v>
      </c>
      <c r="AP9" s="274">
        <v>61092</v>
      </c>
      <c r="AQ9" s="275">
        <v>73824</v>
      </c>
      <c r="AR9" s="276">
        <v>-17.2</v>
      </c>
    </row>
    <row r="10" spans="1:46" ht="13.5" customHeight="1" x14ac:dyDescent="0.15">
      <c r="A10" s="259"/>
      <c r="AK10" s="1129" t="s">
        <v>487</v>
      </c>
      <c r="AL10" s="1130"/>
      <c r="AM10" s="1130"/>
      <c r="AN10" s="1131"/>
      <c r="AO10" s="277">
        <v>134927</v>
      </c>
      <c r="AP10" s="277">
        <v>2373</v>
      </c>
      <c r="AQ10" s="278">
        <v>6244</v>
      </c>
      <c r="AR10" s="279">
        <v>-62</v>
      </c>
    </row>
    <row r="11" spans="1:46" ht="13.5" customHeight="1" x14ac:dyDescent="0.15">
      <c r="A11" s="259"/>
      <c r="AK11" s="1129" t="s">
        <v>488</v>
      </c>
      <c r="AL11" s="1130"/>
      <c r="AM11" s="1130"/>
      <c r="AN11" s="1131"/>
      <c r="AO11" s="277">
        <v>4065</v>
      </c>
      <c r="AP11" s="277">
        <v>71</v>
      </c>
      <c r="AQ11" s="278">
        <v>1048</v>
      </c>
      <c r="AR11" s="279">
        <v>-93.2</v>
      </c>
    </row>
    <row r="12" spans="1:46" ht="13.5" customHeight="1" x14ac:dyDescent="0.15">
      <c r="A12" s="259"/>
      <c r="AK12" s="1129" t="s">
        <v>489</v>
      </c>
      <c r="AL12" s="1130"/>
      <c r="AM12" s="1130"/>
      <c r="AN12" s="1131"/>
      <c r="AO12" s="277" t="s">
        <v>490</v>
      </c>
      <c r="AP12" s="277" t="s">
        <v>490</v>
      </c>
      <c r="AQ12" s="278">
        <v>8</v>
      </c>
      <c r="AR12" s="279" t="s">
        <v>490</v>
      </c>
    </row>
    <row r="13" spans="1:46" ht="13.5" customHeight="1" x14ac:dyDescent="0.15">
      <c r="A13" s="259"/>
      <c r="AK13" s="1129" t="s">
        <v>491</v>
      </c>
      <c r="AL13" s="1130"/>
      <c r="AM13" s="1130"/>
      <c r="AN13" s="1131"/>
      <c r="AO13" s="277">
        <v>195461</v>
      </c>
      <c r="AP13" s="277">
        <v>3437</v>
      </c>
      <c r="AQ13" s="278">
        <v>2350</v>
      </c>
      <c r="AR13" s="279">
        <v>46.3</v>
      </c>
    </row>
    <row r="14" spans="1:46" ht="13.5" customHeight="1" x14ac:dyDescent="0.15">
      <c r="A14" s="259"/>
      <c r="AK14" s="1129" t="s">
        <v>492</v>
      </c>
      <c r="AL14" s="1130"/>
      <c r="AM14" s="1130"/>
      <c r="AN14" s="1131"/>
      <c r="AO14" s="277">
        <v>185428</v>
      </c>
      <c r="AP14" s="277">
        <v>3261</v>
      </c>
      <c r="AQ14" s="278">
        <v>1698</v>
      </c>
      <c r="AR14" s="279">
        <v>92</v>
      </c>
    </row>
    <row r="15" spans="1:46" ht="13.5" customHeight="1" x14ac:dyDescent="0.15">
      <c r="A15" s="259"/>
      <c r="AK15" s="1132" t="s">
        <v>493</v>
      </c>
      <c r="AL15" s="1133"/>
      <c r="AM15" s="1133"/>
      <c r="AN15" s="1134"/>
      <c r="AO15" s="277">
        <v>-113615</v>
      </c>
      <c r="AP15" s="277">
        <v>-1998</v>
      </c>
      <c r="AQ15" s="278">
        <v>-3564</v>
      </c>
      <c r="AR15" s="279">
        <v>-43.9</v>
      </c>
    </row>
    <row r="16" spans="1:46" x14ac:dyDescent="0.15">
      <c r="A16" s="259"/>
      <c r="AK16" s="1132" t="s">
        <v>177</v>
      </c>
      <c r="AL16" s="1133"/>
      <c r="AM16" s="1133"/>
      <c r="AN16" s="1134"/>
      <c r="AO16" s="277">
        <v>3880301</v>
      </c>
      <c r="AP16" s="277">
        <v>68236</v>
      </c>
      <c r="AQ16" s="278">
        <v>81608</v>
      </c>
      <c r="AR16" s="279">
        <v>-16.399999999999999</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35" t="s">
        <v>498</v>
      </c>
      <c r="AL21" s="1136"/>
      <c r="AM21" s="1136"/>
      <c r="AN21" s="1137"/>
      <c r="AO21" s="289">
        <v>6.88</v>
      </c>
      <c r="AP21" s="290">
        <v>7.59</v>
      </c>
      <c r="AQ21" s="291">
        <v>-0.71</v>
      </c>
      <c r="AS21" s="292"/>
      <c r="AT21" s="288"/>
    </row>
    <row r="22" spans="1:46" s="260" customFormat="1" x14ac:dyDescent="0.15">
      <c r="A22" s="288"/>
      <c r="AK22" s="1135" t="s">
        <v>499</v>
      </c>
      <c r="AL22" s="1136"/>
      <c r="AM22" s="1136"/>
      <c r="AN22" s="1137"/>
      <c r="AO22" s="293">
        <v>98.9</v>
      </c>
      <c r="AP22" s="294">
        <v>98.2</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27" t="s">
        <v>481</v>
      </c>
      <c r="AP30" s="265"/>
      <c r="AQ30" s="266" t="s">
        <v>482</v>
      </c>
      <c r="AR30" s="267"/>
    </row>
    <row r="31" spans="1:46" x14ac:dyDescent="0.15">
      <c r="A31" s="259"/>
      <c r="AK31" s="268"/>
      <c r="AL31" s="269"/>
      <c r="AM31" s="269"/>
      <c r="AN31" s="270"/>
      <c r="AO31" s="1128"/>
      <c r="AP31" s="271" t="s">
        <v>483</v>
      </c>
      <c r="AQ31" s="272" t="s">
        <v>484</v>
      </c>
      <c r="AR31" s="273" t="s">
        <v>485</v>
      </c>
    </row>
    <row r="32" spans="1:46" ht="27" customHeight="1" x14ac:dyDescent="0.15">
      <c r="A32" s="259"/>
      <c r="AK32" s="1143" t="s">
        <v>503</v>
      </c>
      <c r="AL32" s="1144"/>
      <c r="AM32" s="1144"/>
      <c r="AN32" s="1145"/>
      <c r="AO32" s="303">
        <v>2032495</v>
      </c>
      <c r="AP32" s="303">
        <v>35742</v>
      </c>
      <c r="AQ32" s="304">
        <v>42992</v>
      </c>
      <c r="AR32" s="305">
        <v>-16.899999999999999</v>
      </c>
    </row>
    <row r="33" spans="1:46" ht="13.5" customHeight="1" x14ac:dyDescent="0.15">
      <c r="A33" s="259"/>
      <c r="AK33" s="1143" t="s">
        <v>504</v>
      </c>
      <c r="AL33" s="1144"/>
      <c r="AM33" s="1144"/>
      <c r="AN33" s="1145"/>
      <c r="AO33" s="303" t="s">
        <v>490</v>
      </c>
      <c r="AP33" s="303" t="s">
        <v>490</v>
      </c>
      <c r="AQ33" s="304" t="s">
        <v>490</v>
      </c>
      <c r="AR33" s="305" t="s">
        <v>490</v>
      </c>
    </row>
    <row r="34" spans="1:46" ht="27" customHeight="1" x14ac:dyDescent="0.15">
      <c r="A34" s="259"/>
      <c r="AK34" s="1143" t="s">
        <v>505</v>
      </c>
      <c r="AL34" s="1144"/>
      <c r="AM34" s="1144"/>
      <c r="AN34" s="1145"/>
      <c r="AO34" s="303" t="s">
        <v>490</v>
      </c>
      <c r="AP34" s="303" t="s">
        <v>490</v>
      </c>
      <c r="AQ34" s="304">
        <v>43</v>
      </c>
      <c r="AR34" s="305" t="s">
        <v>490</v>
      </c>
    </row>
    <row r="35" spans="1:46" ht="27" customHeight="1" x14ac:dyDescent="0.15">
      <c r="A35" s="259"/>
      <c r="AK35" s="1143" t="s">
        <v>506</v>
      </c>
      <c r="AL35" s="1144"/>
      <c r="AM35" s="1144"/>
      <c r="AN35" s="1145"/>
      <c r="AO35" s="303">
        <v>276854</v>
      </c>
      <c r="AP35" s="303">
        <v>4869</v>
      </c>
      <c r="AQ35" s="304">
        <v>11969</v>
      </c>
      <c r="AR35" s="305">
        <v>-59.3</v>
      </c>
    </row>
    <row r="36" spans="1:46" ht="27" customHeight="1" x14ac:dyDescent="0.15">
      <c r="A36" s="259"/>
      <c r="AK36" s="1143" t="s">
        <v>507</v>
      </c>
      <c r="AL36" s="1144"/>
      <c r="AM36" s="1144"/>
      <c r="AN36" s="1145"/>
      <c r="AO36" s="303">
        <v>85738</v>
      </c>
      <c r="AP36" s="303">
        <v>1508</v>
      </c>
      <c r="AQ36" s="304">
        <v>2138</v>
      </c>
      <c r="AR36" s="305">
        <v>-29.5</v>
      </c>
    </row>
    <row r="37" spans="1:46" ht="13.5" customHeight="1" x14ac:dyDescent="0.15">
      <c r="A37" s="259"/>
      <c r="AK37" s="1143" t="s">
        <v>508</v>
      </c>
      <c r="AL37" s="1144"/>
      <c r="AM37" s="1144"/>
      <c r="AN37" s="1145"/>
      <c r="AO37" s="303">
        <v>10073</v>
      </c>
      <c r="AP37" s="303">
        <v>177</v>
      </c>
      <c r="AQ37" s="304">
        <v>592</v>
      </c>
      <c r="AR37" s="305">
        <v>-70.099999999999994</v>
      </c>
    </row>
    <row r="38" spans="1:46" ht="27" customHeight="1" x14ac:dyDescent="0.15">
      <c r="A38" s="259"/>
      <c r="AK38" s="1146" t="s">
        <v>509</v>
      </c>
      <c r="AL38" s="1147"/>
      <c r="AM38" s="1147"/>
      <c r="AN38" s="1148"/>
      <c r="AO38" s="306" t="s">
        <v>490</v>
      </c>
      <c r="AP38" s="306" t="s">
        <v>490</v>
      </c>
      <c r="AQ38" s="307">
        <v>2</v>
      </c>
      <c r="AR38" s="295" t="s">
        <v>490</v>
      </c>
      <c r="AS38" s="302"/>
    </row>
    <row r="39" spans="1:46" x14ac:dyDescent="0.15">
      <c r="A39" s="259"/>
      <c r="AK39" s="1146" t="s">
        <v>510</v>
      </c>
      <c r="AL39" s="1147"/>
      <c r="AM39" s="1147"/>
      <c r="AN39" s="1148"/>
      <c r="AO39" s="303">
        <v>-527561</v>
      </c>
      <c r="AP39" s="303">
        <v>-9277</v>
      </c>
      <c r="AQ39" s="304">
        <v>-5777</v>
      </c>
      <c r="AR39" s="305">
        <v>60.6</v>
      </c>
      <c r="AS39" s="302"/>
    </row>
    <row r="40" spans="1:46" ht="27" customHeight="1" x14ac:dyDescent="0.15">
      <c r="A40" s="259"/>
      <c r="AK40" s="1143" t="s">
        <v>511</v>
      </c>
      <c r="AL40" s="1144"/>
      <c r="AM40" s="1144"/>
      <c r="AN40" s="1145"/>
      <c r="AO40" s="303">
        <v>-1358480</v>
      </c>
      <c r="AP40" s="303">
        <v>-23889</v>
      </c>
      <c r="AQ40" s="304">
        <v>-36457</v>
      </c>
      <c r="AR40" s="305">
        <v>-34.5</v>
      </c>
      <c r="AS40" s="302"/>
    </row>
    <row r="41" spans="1:46" x14ac:dyDescent="0.15">
      <c r="A41" s="259"/>
      <c r="AK41" s="1149" t="s">
        <v>287</v>
      </c>
      <c r="AL41" s="1150"/>
      <c r="AM41" s="1150"/>
      <c r="AN41" s="1151"/>
      <c r="AO41" s="303">
        <v>519119</v>
      </c>
      <c r="AP41" s="303">
        <v>9129</v>
      </c>
      <c r="AQ41" s="304">
        <v>15502</v>
      </c>
      <c r="AR41" s="305">
        <v>-41.1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38" t="s">
        <v>481</v>
      </c>
      <c r="AN49" s="1140" t="s">
        <v>514</v>
      </c>
      <c r="AO49" s="1141"/>
      <c r="AP49" s="1141"/>
      <c r="AQ49" s="1141"/>
      <c r="AR49" s="1142"/>
    </row>
    <row r="50" spans="1:44" x14ac:dyDescent="0.15">
      <c r="A50" s="259"/>
      <c r="AK50" s="317"/>
      <c r="AL50" s="318"/>
      <c r="AM50" s="1139"/>
      <c r="AN50" s="319" t="s">
        <v>515</v>
      </c>
      <c r="AO50" s="320" t="s">
        <v>516</v>
      </c>
      <c r="AP50" s="321" t="s">
        <v>517</v>
      </c>
      <c r="AQ50" s="322" t="s">
        <v>518</v>
      </c>
      <c r="AR50" s="323" t="s">
        <v>519</v>
      </c>
    </row>
    <row r="51" spans="1:44" x14ac:dyDescent="0.15">
      <c r="A51" s="259"/>
      <c r="AK51" s="315" t="s">
        <v>520</v>
      </c>
      <c r="AL51" s="316"/>
      <c r="AM51" s="324">
        <v>5127199</v>
      </c>
      <c r="AN51" s="325">
        <v>89436</v>
      </c>
      <c r="AO51" s="326">
        <v>35.700000000000003</v>
      </c>
      <c r="AP51" s="327">
        <v>62383</v>
      </c>
      <c r="AQ51" s="328">
        <v>14.1</v>
      </c>
      <c r="AR51" s="329">
        <v>21.6</v>
      </c>
    </row>
    <row r="52" spans="1:44" x14ac:dyDescent="0.15">
      <c r="A52" s="259"/>
      <c r="AK52" s="330"/>
      <c r="AL52" s="331" t="s">
        <v>521</v>
      </c>
      <c r="AM52" s="332">
        <v>2491608</v>
      </c>
      <c r="AN52" s="333">
        <v>43462</v>
      </c>
      <c r="AO52" s="334">
        <v>10.9</v>
      </c>
      <c r="AP52" s="335">
        <v>35325</v>
      </c>
      <c r="AQ52" s="336">
        <v>7.6</v>
      </c>
      <c r="AR52" s="337">
        <v>3.3</v>
      </c>
    </row>
    <row r="53" spans="1:44" x14ac:dyDescent="0.15">
      <c r="A53" s="259"/>
      <c r="AK53" s="315" t="s">
        <v>522</v>
      </c>
      <c r="AL53" s="316"/>
      <c r="AM53" s="324">
        <v>2738271</v>
      </c>
      <c r="AN53" s="325">
        <v>47740</v>
      </c>
      <c r="AO53" s="326">
        <v>-46.6</v>
      </c>
      <c r="AP53" s="327">
        <v>63812</v>
      </c>
      <c r="AQ53" s="328">
        <v>2.2999999999999998</v>
      </c>
      <c r="AR53" s="329">
        <v>-48.9</v>
      </c>
    </row>
    <row r="54" spans="1:44" x14ac:dyDescent="0.15">
      <c r="A54" s="259"/>
      <c r="AK54" s="330"/>
      <c r="AL54" s="331" t="s">
        <v>521</v>
      </c>
      <c r="AM54" s="332">
        <v>1291298</v>
      </c>
      <c r="AN54" s="333">
        <v>22513</v>
      </c>
      <c r="AO54" s="334">
        <v>-48.2</v>
      </c>
      <c r="AP54" s="335">
        <v>33848</v>
      </c>
      <c r="AQ54" s="336">
        <v>-4.2</v>
      </c>
      <c r="AR54" s="337">
        <v>-44</v>
      </c>
    </row>
    <row r="55" spans="1:44" x14ac:dyDescent="0.15">
      <c r="A55" s="259"/>
      <c r="AK55" s="315" t="s">
        <v>523</v>
      </c>
      <c r="AL55" s="316"/>
      <c r="AM55" s="324">
        <v>2295945</v>
      </c>
      <c r="AN55" s="325">
        <v>40073</v>
      </c>
      <c r="AO55" s="326">
        <v>-16.100000000000001</v>
      </c>
      <c r="AP55" s="327">
        <v>54225</v>
      </c>
      <c r="AQ55" s="328">
        <v>-15</v>
      </c>
      <c r="AR55" s="329">
        <v>-1.1000000000000001</v>
      </c>
    </row>
    <row r="56" spans="1:44" x14ac:dyDescent="0.15">
      <c r="A56" s="259"/>
      <c r="AK56" s="330"/>
      <c r="AL56" s="331" t="s">
        <v>521</v>
      </c>
      <c r="AM56" s="332">
        <v>1630127</v>
      </c>
      <c r="AN56" s="333">
        <v>28452</v>
      </c>
      <c r="AO56" s="334">
        <v>26.4</v>
      </c>
      <c r="AP56" s="335">
        <v>27337</v>
      </c>
      <c r="AQ56" s="336">
        <v>-19.2</v>
      </c>
      <c r="AR56" s="337">
        <v>45.6</v>
      </c>
    </row>
    <row r="57" spans="1:44" x14ac:dyDescent="0.15">
      <c r="A57" s="259"/>
      <c r="AK57" s="315" t="s">
        <v>524</v>
      </c>
      <c r="AL57" s="316"/>
      <c r="AM57" s="324">
        <v>2706951</v>
      </c>
      <c r="AN57" s="325">
        <v>47391</v>
      </c>
      <c r="AO57" s="326">
        <v>18.3</v>
      </c>
      <c r="AP57" s="327">
        <v>54016</v>
      </c>
      <c r="AQ57" s="328">
        <v>-0.4</v>
      </c>
      <c r="AR57" s="329">
        <v>18.7</v>
      </c>
    </row>
    <row r="58" spans="1:44" x14ac:dyDescent="0.15">
      <c r="A58" s="259"/>
      <c r="AK58" s="330"/>
      <c r="AL58" s="331" t="s">
        <v>521</v>
      </c>
      <c r="AM58" s="332">
        <v>1338657</v>
      </c>
      <c r="AN58" s="333">
        <v>23436</v>
      </c>
      <c r="AO58" s="334">
        <v>-17.600000000000001</v>
      </c>
      <c r="AP58" s="335">
        <v>28078</v>
      </c>
      <c r="AQ58" s="336">
        <v>2.7</v>
      </c>
      <c r="AR58" s="337">
        <v>-20.3</v>
      </c>
    </row>
    <row r="59" spans="1:44" x14ac:dyDescent="0.15">
      <c r="A59" s="259"/>
      <c r="AK59" s="315" t="s">
        <v>525</v>
      </c>
      <c r="AL59" s="316"/>
      <c r="AM59" s="324">
        <v>2353393</v>
      </c>
      <c r="AN59" s="325">
        <v>41385</v>
      </c>
      <c r="AO59" s="326">
        <v>-12.7</v>
      </c>
      <c r="AP59" s="327">
        <v>52786</v>
      </c>
      <c r="AQ59" s="328">
        <v>-2.2999999999999998</v>
      </c>
      <c r="AR59" s="329">
        <v>-10.4</v>
      </c>
    </row>
    <row r="60" spans="1:44" x14ac:dyDescent="0.15">
      <c r="A60" s="259"/>
      <c r="AK60" s="330"/>
      <c r="AL60" s="331" t="s">
        <v>521</v>
      </c>
      <c r="AM60" s="332">
        <v>1123277</v>
      </c>
      <c r="AN60" s="333">
        <v>19753</v>
      </c>
      <c r="AO60" s="334">
        <v>-15.7</v>
      </c>
      <c r="AP60" s="335">
        <v>28742</v>
      </c>
      <c r="AQ60" s="336">
        <v>2.4</v>
      </c>
      <c r="AR60" s="337">
        <v>-18.100000000000001</v>
      </c>
    </row>
    <row r="61" spans="1:44" x14ac:dyDescent="0.15">
      <c r="A61" s="259"/>
      <c r="AK61" s="315" t="s">
        <v>526</v>
      </c>
      <c r="AL61" s="338"/>
      <c r="AM61" s="324">
        <v>3044352</v>
      </c>
      <c r="AN61" s="325">
        <v>53205</v>
      </c>
      <c r="AO61" s="326">
        <v>-4.3</v>
      </c>
      <c r="AP61" s="327">
        <v>57444</v>
      </c>
      <c r="AQ61" s="339">
        <v>-0.3</v>
      </c>
      <c r="AR61" s="329">
        <v>-4</v>
      </c>
    </row>
    <row r="62" spans="1:44" x14ac:dyDescent="0.15">
      <c r="A62" s="259"/>
      <c r="AK62" s="330"/>
      <c r="AL62" s="331" t="s">
        <v>521</v>
      </c>
      <c r="AM62" s="332">
        <v>1574993</v>
      </c>
      <c r="AN62" s="333">
        <v>27523</v>
      </c>
      <c r="AO62" s="334">
        <v>-8.8000000000000007</v>
      </c>
      <c r="AP62" s="335">
        <v>30666</v>
      </c>
      <c r="AQ62" s="336">
        <v>-2.1</v>
      </c>
      <c r="AR62" s="337">
        <v>-6.7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mHCSnogsmSz672W7khHBEp55V1ep85jGDvze/uLUPHjBBWAjseO52KTVfKAaLt58vAKbA9lPfE/azQ05iyyBaQ==" saltValue="wsm+xFibUaaPMKk7M6Xi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lVBOKNZQLB7ZeSiWn3JcDjvGwF8PcasDwCLWZf1eyEmXmMSm42uMj0b2VNKg+DNhubQEoy7+1b5f69NrMxnPag==" saltValue="XV6t/5OQ/ZTCvrYqEXDwC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UgYdgKZcgyZgyh/IPoPouAGTFiZFHiaidiSpZq9kySoouV8v8+bH+Nd3QmNSUG35D8Vr5cpnpyB+Js2NCVo8+g==" saltValue="8Hdhicveh0Ggmqo50M+tH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2" t="s">
        <v>3</v>
      </c>
      <c r="D47" s="1152"/>
      <c r="E47" s="1153"/>
      <c r="F47" s="11">
        <v>17.329999999999998</v>
      </c>
      <c r="G47" s="12">
        <v>17.86</v>
      </c>
      <c r="H47" s="12">
        <v>18.809999999999999</v>
      </c>
      <c r="I47" s="12">
        <v>21.29</v>
      </c>
      <c r="J47" s="13">
        <v>21.13</v>
      </c>
    </row>
    <row r="48" spans="2:10" ht="57.75" customHeight="1" x14ac:dyDescent="0.15">
      <c r="B48" s="14"/>
      <c r="C48" s="1154" t="s">
        <v>4</v>
      </c>
      <c r="D48" s="1154"/>
      <c r="E48" s="1155"/>
      <c r="F48" s="15">
        <v>5.72</v>
      </c>
      <c r="G48" s="16">
        <v>7.14</v>
      </c>
      <c r="H48" s="16">
        <v>8.3000000000000007</v>
      </c>
      <c r="I48" s="16">
        <v>6.86</v>
      </c>
      <c r="J48" s="17">
        <v>5.53</v>
      </c>
    </row>
    <row r="49" spans="2:10" ht="57.75" customHeight="1" thickBot="1" x14ac:dyDescent="0.2">
      <c r="B49" s="18"/>
      <c r="C49" s="1156" t="s">
        <v>5</v>
      </c>
      <c r="D49" s="1156"/>
      <c r="E49" s="1157"/>
      <c r="F49" s="19">
        <v>1.78</v>
      </c>
      <c r="G49" s="20">
        <v>2.79</v>
      </c>
      <c r="H49" s="20">
        <v>3.5</v>
      </c>
      <c r="I49" s="20">
        <v>0.68</v>
      </c>
      <c r="J49" s="21" t="s">
        <v>533</v>
      </c>
    </row>
    <row r="50" spans="2:10" x14ac:dyDescent="0.15"/>
  </sheetData>
  <sheetProtection algorithmName="SHA-512" hashValue="InH8lSTPfeQPGdYH+cGTkj3xBunpI92EAYGFhxX/5Y0tiwkhbgHkl1Mb9RqBQ+NvIFbavcIjHzKNqJp/HITItg==" saltValue="Jd6s9+bssE2FGGKh2+8up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2025-03-13T05:54:37Z</cp:lastPrinted>
  <dcterms:created xsi:type="dcterms:W3CDTF">2025-02-19T04:20:10Z</dcterms:created>
  <dcterms:modified xsi:type="dcterms:W3CDTF">2025-10-03T05:08:32Z</dcterms:modified>
  <cp:category/>
</cp:coreProperties>
</file>