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453E0EEE-60EC-4378-9806-B2F768B3A2A0}"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C35" i="10"/>
  <c r="BW34" i="10"/>
  <c r="BW35" i="10" s="1"/>
  <c r="BW36" i="10" s="1"/>
  <c r="BW37" i="10" s="1"/>
  <c r="BW38" i="10" s="1"/>
  <c r="BW39" i="10" s="1"/>
  <c r="BW40" i="10" s="1"/>
  <c r="BW41" i="10" s="1"/>
  <c r="C34" i="10"/>
  <c r="CO34" i="10" l="1"/>
  <c r="CO35" i="10" s="1"/>
  <c r="CO36" i="10" s="1"/>
  <c r="CO37" i="10" s="1"/>
  <c r="AM34" i="10"/>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<sst xmlns="http://schemas.openxmlformats.org/spreadsheetml/2006/main" count="1151" uniqueCount="577">
  <si>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</si>
  <si>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</si>
  <si>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</si>
  <si>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</si>
  <si>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</si>
  <si>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</si>
  <si>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</si>
  <si>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</si>
  <si>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</si>
  <si>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</si>
  <si>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</si>
  <si>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</si>
  <si>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</si>
  <si>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</si>
  <si>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</si>
  <si>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</si>
  <si>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</si>
  <si>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</si>
  <si>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</si>
  <si>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</si>
  <si>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</si>
  <si>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</si>
  <si>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</si>
  <si>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</si>
  <si>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</si>
  <si>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</si>
  <si>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</si>
  <si>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</si>
  <si>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</si>
  <si>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</si>
  <si>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</si>
  <si>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</si>
  <si>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</si>
  <si>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</si>
  <si>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</si>
  <si>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</si>
  <si>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</si>
  <si>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</si>
  <si>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</si>
  <si>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</si>
  <si>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</si>
  <si>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</si>
  <si>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</si>
  <si>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</si>
  <si>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</si>
  <si>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</si>
  <si>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</si>
  <si>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</si>
  <si>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</si>
  <si>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</si>
  <si>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</si>
  <si>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</si>
  <si>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</si>
  <si>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</si>
  <si>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</si>
  <si>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</si>
  <si>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</si>
  <si>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</si>
  <si>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</si>
  <si>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</si>
  <si>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</si>
  <si>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</si>
  <si>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</si>
  <si>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</si>
  <si>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</si>
  <si>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</si>
  <si>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</si>
  <si>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</si>
  <si>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</si>
  <si>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</si>
  <si>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</si>
  <si>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</si>
  <si>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</si>
  <si>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</si>
  <si>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</si>
  <si>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</si>
  <si>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</si>
  <si>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</si>
  <si>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</si>
  <si>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</si>
  <si>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</si>
  <si>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</si>
  <si>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</si>
  <si>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</si>
  <si>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</si>
  <si>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</si>
  <si>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</si>
  <si>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</si>
  <si>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</si>
  <si>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</si>
  <si>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</si>
  <si>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</si>
  <si>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</si>
  <si>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</si>
  <si>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長門市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</si>
  <si>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</si>
  <si>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</si>
  <si>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</si>
  <si>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</si>
  <si>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</si>
  <si>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</si>
  <si>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</si>
  <si>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</si>
  <si>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</si>
  <si>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</si>
  <si>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</si>
  <si>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</si>
  <si>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</si>
  <si>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</si>
  <si>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</si>
  <si>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</si>
  <si>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</si>
  <si>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</si>
  <si>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</si>
  <si>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</si>
  <si>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</si>
  <si>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</si>
  <si>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</si>
  <si>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</si>
  <si>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</si>
  <si>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</si>
  <si>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</si>
  <si>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</si>
  <si>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</si>
  <si>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</si>
  <si>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</si>
  <si>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</si>
  <si>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</si>
  <si>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</si>
  <si>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</si>
  <si>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</si>
  <si>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</si>
  <si>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</si>
  <si>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</si>
  <si>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</si>
  <si>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</si>
  <si>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</si>
  <si>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</si>
  <si>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</si>
  <si>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</si>
  <si>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</si>
  <si>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</si>
  <si>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</si>
  <si>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</si>
  <si>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</si>
  <si>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</si>
  <si>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</si>
  <si>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</si>
  <si>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</si>
  <si>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</si>
  <si>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</si>
  <si>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</si>
  <si>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</si>
  <si>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</si>
  <si>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</si>
  <si>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</si>
  <si>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</si>
  <si>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</si>
  <si>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</si>
  <si>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</si>
  <si>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</si>
  <si>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</si>
  <si>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</si>
  <si>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</si>
  <si>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</si>
  <si>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</si>
  <si>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</si>
  <si>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</si>
  <si>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</si>
  <si>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</si>
  <si>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</si>
  <si>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</si>
  <si>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</si>
  <si>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</si>
  <si>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</si>
  <si>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</si>
  <si>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</si>
  <si>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</si>
  <si>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</si>
  <si>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</si>
  <si>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</si>
  <si>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</si>
  <si>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</si>
  <si>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</si>
  <si>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</si>
  <si>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</si>
  <si>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</si>
  <si>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</si>
  <si>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</si>
  <si>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</si>
  <si>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</si>
  <si>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</si>
  <si>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</si>
  <si>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</si>
  <si>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</si>
  <si>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</si>
  <si>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</si>
  <si>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</si>
  <si>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</si>
  <si>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</si>
  <si>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</si>
  <si>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</si>
  <si>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</si>
  <si>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</si>
  <si>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山口県長門市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</si>
  <si>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</si>
  <si>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</si>
  <si>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</si>
  <si>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</si>
  <si>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</si>
  <si>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</si>
  <si>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</si>
  <si>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</si>
  <si>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</si>
  <si>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</si>
  <si>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</si>
  <si>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</si>
  <si>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</si>
  <si>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</si>
  <si>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</si>
  <si>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</si>
  <si>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</si>
  <si>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</si>
  <si>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</si>
  <si>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</si>
  <si>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</si>
  <si>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</si>
  <si>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</si>
  <si>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</si>
  <si>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</si>
  <si>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</si>
  <si>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</si>
  <si>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</si>
  <si>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</si>
  <si>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</si>
  <si>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</si>
  <si>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</si>
  <si>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</si>
  <si>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</si>
  <si>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</si>
  <si>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</si>
  <si>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</si>
  <si>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</si>
  <si>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</si>
  <si>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</si>
  <si>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</si>
  <si>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</si>
  <si>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</si>
  <si>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</si>
  <si>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</si>
  <si>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</si>
  <si>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</si>
  <si>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</si>
  <si>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</si>
  <si>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</si>
  <si>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</si>
  <si>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</si>
  <si>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</si>
  <si>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</si>
  <si>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</si>
  <si>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</si>
  <si>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</si>
  <si>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</si>
  <si>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</si>
  <si>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</si>
  <si>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</si>
  <si>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</si>
  <si>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</si>
  <si>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</si>
  <si>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</si>
  <si>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</si>
  <si>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</si>
  <si>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</si>
  <si>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</si>
  <si>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</si>
  <si>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</si>
  <si>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</si>
  <si>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</si>
  <si>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</si>
  <si>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</si>
  <si>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</si>
  <si>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</si>
  <si>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</si>
  <si>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</si>
  <si>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</si>
  <si>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</si>
  <si>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</si>
  <si>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</si>
  <si>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</si>
  <si>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</si>
  <si>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</si>
  <si>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</si>
  <si>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</si>
  <si>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</si>
  <si>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</si>
  <si>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</si>
  <si>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</si>
  <si>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</si>
  <si>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</si>
  <si>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</si>
  <si>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</si>
  <si>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</si>
  <si>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</si>
  <si>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</si>
  <si>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</si>
  <si>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</si>
  <si>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</si>
  <si>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</si>
  <si>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</si>
  <si>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</si>
  <si>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</si>
  <si>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</si>
  <si>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</si>
  <si>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</si>
  <si>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</si>
  <si>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</si>
  <si>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</si>
  <si>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</si>
  <si>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</si>
  <si>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</si>
  <si>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</si>
  <si>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</si>
  <si>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</si>
  <si>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</si>
  <si>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</si>
  <si>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</si>
  <si>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</si>
  <si>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</si>
  <si>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</si>
  <si>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</si>
  <si>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</si>
  <si>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</si>
  <si>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</si>
  <si>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</si>
  <si>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</si>
  <si>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</si>
  <si>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</si>
  <si>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</si>
  <si>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</si>
  <si>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</si>
  <si>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</si>
  <si>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</si>
  <si>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</si>
  <si>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</si>
  <si>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</si>
  <si>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</si>
  <si>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</si>
  <si>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</si>
  <si>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</si>
  <si>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</si>
  <si>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</si>
  <si>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</si>
  <si>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</si>
  <si>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</si>
  <si>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</si>
  <si>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山口県長門市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</si>
  <si>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</si>
  <si>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</si>
  <si>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</si>
  <si>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</si>
  <si>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</si>
  <si>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</si>
  <si>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</si>
  <si>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</si>
  <si>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</si>
  <si>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</si>
  <si>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</si>
  <si>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</si>
  <si>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</si>
  <si>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</si>
  <si>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</si>
  <si>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</si>
  <si>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</si>
  <si>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</si>
  <si>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</si>
  <si>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</si>
  <si>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</si>
  <si>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</si>
  <si>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</si>
  <si>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</si>
  <si>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</si>
  <si>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</si>
  <si>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</si>
  <si>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</si>
  <si>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</si>
  <si>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</si>
  <si>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</si>
  <si>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</si>
  <si>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</si>
  <si>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</si>
  <si>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</si>
  <si>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</si>
  <si>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</si>
  <si>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</si>
  <si>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</si>
  <si>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湯本温泉事業特別会計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</si>
  <si>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</si>
  <si>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</si>
  <si>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</si>
  <si>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</si>
  <si>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</si>
  <si>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</si>
  <si>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</si>
  <si>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</si>
  <si>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</si>
  <si>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</si>
  <si>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</si>
  <si>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</si>
  <si>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</si>
  <si>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</si>
  <si>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</si>
  <si>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</si>
  <si>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</si>
  <si>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</si>
  <si>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</si>
  <si>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</si>
  <si>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</si>
  <si>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</si>
  <si>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</si>
  <si>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</si>
  <si>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</si>
  <si>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</si>
  <si>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</si>
  <si>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</si>
  <si>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</si>
  <si>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</si>
  <si>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</si>
  <si>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</si>
  <si>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</si>
  <si>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</si>
  <si>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</si>
  <si>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</si>
  <si>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</si>
  <si>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</si>
  <si>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</si>
  <si>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</si>
  <si>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</si>
  <si>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</si>
  <si>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</si>
  <si>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</si>
  <si>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</si>
  <si>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</si>
  <si>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</si>
  <si>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</si>
  <si>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</si>
  <si>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</si>
  <si>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</si>
  <si>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</si>
  <si>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</si>
  <si>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</si>
  <si>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</si>
  <si>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</si>
  <si>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</si>
  <si>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</si>
  <si>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</si>
  <si>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</si>
  <si>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</si>
  <si>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</si>
  <si>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</si>
  <si>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</si>
  <si>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</si>
  <si>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</si>
  <si>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</si>
  <si>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</si>
  <si>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</si>
  <si>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</si>
  <si>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</si>
  <si>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</si>
  <si>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</si>
  <si>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</si>
  <si>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</si>
  <si>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</si>
  <si>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</si>
  <si>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</si>
  <si>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</si>
  <si>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</si>
  <si>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</si>
  <si>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</si>
  <si>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</si>
  <si>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</si>
  <si>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</si>
  <si>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</si>
  <si>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</si>
  <si>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</si>
  <si>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</si>
  <si>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</si>
  <si>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</si>
  <si>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</si>
  <si>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</si>
  <si>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</si>
  <si>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</si>
  <si>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</si>
  <si>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</si>
  <si>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</si>
  <si>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</si>
  <si>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</si>
  <si>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</si>
  <si>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</si>
  <si>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</si>
  <si>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</si>
  <si>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</si>
  <si>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</si>
  <si>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</si>
  <si>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</si>
  <si>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</si>
  <si>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</si>
  <si>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</si>
  <si>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</si>
  <si>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</si>
  <si>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</si>
  <si>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</si>
  <si>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</si>
  <si>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</si>
  <si>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</si>
  <si>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</si>
  <si>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</si>
  <si>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</si>
  <si>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</si>
  <si>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</si>
  <si>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</si>
  <si>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</si>
  <si>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</si>
  <si>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</si>
  <si>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</si>
  <si>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</si>
  <si>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</si>
  <si>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</si>
  <si>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</si>
  <si>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</si>
  <si>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</si>
  <si>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</si>
  <si>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</si>
  <si>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</si>
  <si>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水道事業会計</t>
  </si>
  <si>
    <t>国民健康保険事業特別会計</t>
  </si>
  <si>
    <t>下水道事業会計</t>
  </si>
  <si>
    <t>介護保険事業特別会計</t>
  </si>
  <si>
    <t>後期高齢者医療事業特別会計</t>
  </si>
  <si>
    <t>湯本温泉事業特別会計</t>
  </si>
  <si>
    <t>その他会計（赤字）</t>
  </si>
  <si>
    <t>その他会計（黒字）</t>
  </si>
  <si>
    <t>R01</t>
    <phoneticPr fontId="5"/>
  </si>
  <si>
    <t>R02</t>
    <phoneticPr fontId="5"/>
  </si>
  <si>
    <t>R03</t>
    <phoneticPr fontId="5"/>
  </si>
  <si>
    <t>R04</t>
    <phoneticPr fontId="5"/>
  </si>
  <si>
    <t>R05</t>
    <phoneticPr fontId="5"/>
  </si>
  <si>
    <t>長門市文化振興財団</t>
    <rPh sb="0" eb="2">
      <t>ナガト</t>
    </rPh>
    <rPh sb="2" eb="3">
      <t>シ</t>
    </rPh>
    <rPh sb="3" eb="5">
      <t>ブンカ</t>
    </rPh>
    <rPh sb="5" eb="7">
      <t>シンコウ</t>
    </rPh>
    <rPh sb="7" eb="9">
      <t>ザイダン</t>
    </rPh>
    <phoneticPr fontId="2"/>
  </si>
  <si>
    <t>ながと物産</t>
    <rPh sb="3" eb="5">
      <t>ブッサン</t>
    </rPh>
    <phoneticPr fontId="2"/>
  </si>
  <si>
    <t>アグリながと</t>
    <phoneticPr fontId="2"/>
  </si>
  <si>
    <t>リフォレながと</t>
    <phoneticPr fontId="2"/>
  </si>
  <si>
    <t>-</t>
    <phoneticPr fontId="2"/>
  </si>
  <si>
    <t>山口県市町総合事務組合一般会計</t>
  </si>
  <si>
    <t>山口県市町総合事務組合消防団員補償等特別会計</t>
  </si>
  <si>
    <t>山口県市町総合事務組合非常勤職員公務災害補償特別会計</t>
  </si>
  <si>
    <t>山口県市町総合事務組合山口県市町公平委員会特別会計</t>
  </si>
  <si>
    <t>山口県市町総合事務組合山口県自治会館管理特別会計</t>
  </si>
  <si>
    <t>山口県後期高齢者医療広域連合一般会計</t>
  </si>
  <si>
    <t>山口県後期高齢者医療広域連合後期高齢者医療特別会計</t>
  </si>
  <si>
    <t>萩・長門清掃一部事務組合一般会計</t>
  </si>
  <si>
    <t>-</t>
    <phoneticPr fontId="2"/>
  </si>
  <si>
    <t>-</t>
    <phoneticPr fontId="2"/>
  </si>
  <si>
    <t>地域活性化基金</t>
    <rPh sb="0" eb="2">
      <t>チイキ</t>
    </rPh>
    <rPh sb="2" eb="5">
      <t>カッセイカ</t>
    </rPh>
    <rPh sb="5" eb="7">
      <t>キキン</t>
    </rPh>
    <phoneticPr fontId="5"/>
  </si>
  <si>
    <t>職員退職手当基金</t>
    <rPh sb="0" eb="2">
      <t>ショクイン</t>
    </rPh>
    <rPh sb="2" eb="4">
      <t>タイショク</t>
    </rPh>
    <rPh sb="4" eb="6">
      <t>テアテ</t>
    </rPh>
    <rPh sb="6" eb="8">
      <t>キキン</t>
    </rPh>
    <phoneticPr fontId="5"/>
  </si>
  <si>
    <t>公共施設維持補修等基金</t>
    <rPh sb="0" eb="2">
      <t>コウキョウ</t>
    </rPh>
    <rPh sb="2" eb="4">
      <t>シセツ</t>
    </rPh>
    <rPh sb="4" eb="6">
      <t>イジ</t>
    </rPh>
    <rPh sb="6" eb="8">
      <t>ホシュウ</t>
    </rPh>
    <rPh sb="8" eb="9">
      <t>トウ</t>
    </rPh>
    <rPh sb="9" eb="11">
      <t>キキン</t>
    </rPh>
    <phoneticPr fontId="5"/>
  </si>
  <si>
    <t>地域福祉振興基金</t>
    <rPh sb="0" eb="2">
      <t>チイキ</t>
    </rPh>
    <rPh sb="2" eb="4">
      <t>フクシ</t>
    </rPh>
    <rPh sb="4" eb="6">
      <t>シンコウ</t>
    </rPh>
    <rPh sb="6" eb="8">
      <t>キキン</t>
    </rPh>
    <phoneticPr fontId="5"/>
  </si>
  <si>
    <t>香月泰男美術館運営基金</t>
    <rPh sb="0" eb="2">
      <t>カツキ</t>
    </rPh>
    <rPh sb="2" eb="3">
      <t>ヤスシ</t>
    </rPh>
    <rPh sb="3" eb="4">
      <t>オトコ</t>
    </rPh>
    <rPh sb="4" eb="7">
      <t>ビジュツカン</t>
    </rPh>
    <rPh sb="7" eb="9">
      <t>ウンエイ</t>
    </rPh>
    <rPh sb="9" eb="11">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</si>
  <si>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</si>
  <si>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</si>
  <si>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</si>
  <si>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</si>
  <si>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</si>
  <si>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</si>
  <si>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</si>
  <si>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</si>
  <si>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</si>
  <si>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財政調整基金の取崩しを取り止めたことで充当可能基金が増加したことに加えて、近年実施してきた地方債の発行抑制と交付税措置率の高い地方債の優先的な発行により、将来負担比率は類似団体の平均より低くなっている。有形固定資産減価償却率は上昇傾向にあることから、将来負担に注意しながら、公共施設等総合管理計画に基づき、最適な量・規模での施設更新に取り組んでいく必要がある。</t>
    <phoneticPr fontId="5"/>
  </si>
  <si>
    <t>　近年取り組んできた市債の繰上償還や発行抑制により、将来負担比率、実質公債比率ともに低下してきている。しかし、今後、人口減に伴う普通交付税の減少により、標準財政規模の減が見込まれること、また、新市建設計画に基づく大型建設事業の財源としての市債発行の増により、両比率とも上昇が予想されることから、引き続き交付税措置率の低い市債の発行抑制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</si>
</sst>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0" fontId="14" fillId="0" borderId="52" xfId="1" applyFont="1" applyBorder="1" applyAlignment="1">
      <alignment horizontal="center" vertical="center"/>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41" fillId="0" borderId="0" xfId="23"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0000000-0005-0000-0000-000043000000}"/>
    <cellStyle name="標準 7 2" xfId="23" xr:uid="{5B85B073-564A-4099-9471-FE6DAE1543AD}"/>
    <cellStyle name="標準 8" xfId="22" xr:uid="{00000000-0005-0000-0000-000044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6A02-4B57-AD33-F852277AB5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203992</c:v>
                </c:pt>
                <c:pt idx="1">
                  <c:v>96769</c:v>
                </c:pt>
                <c:pt idx="2">
                  <c:v>70925</c:v>
                </c:pt>
                <c:pt idx="3">
                  <c:v>82130</c:v>
                </c:pt>
                <c:pt idx="4">
                  <c:v>52541</c:v>
                </c:pt>
              </c:numCache>
            </c:numRef>
          </c:val>
          <c:smooth val="0"/>
          <c:extLst>
            <c:ext xmlns:c16="http://schemas.microsoft.com/office/drawing/2014/chart" uri="{C3380CC4-5D6E-409C-BE32-E72D297353CC}">
              <c16:uniqueId val="{00000001-6A02-4B57-AD33-F852277AB5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c:v>
                </c:pt>
                <c:pt idx="1">
                  <c:v>6.47</c:v>
                </c:pt>
                <c:pt idx="2">
                  <c:v>11.94</c:v>
                </c:pt>
                <c:pt idx="3">
                  <c:v>12.21</c:v>
                </c:pt>
                <c:pt idx="4">
                  <c:v>9.0299999999999994</c:v>
                </c:pt>
              </c:numCache>
            </c:numRef>
          </c:val>
          <c:extLst>
            <c:ext xmlns:c16="http://schemas.microsoft.com/office/drawing/2014/chart" uri="{C3380CC4-5D6E-409C-BE32-E72D297353CC}">
              <c16:uniqueId val="{00000000-8CCA-4537-9F1B-D05CE90101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18.670000000000002</c:v>
                </c:pt>
                <c:pt idx="1">
                  <c:v>21.22</c:v>
                </c:pt>
                <c:pt idx="2">
                  <c:v>23.53</c:v>
                </c:pt>
                <c:pt idx="3">
                  <c:v>29.67</c:v>
                </c:pt>
                <c:pt idx="4">
                  <c:v>35.96</c:v>
                </c:pt>
              </c:numCache>
            </c:numRef>
          </c:val>
          <c:extLst>
            <c:ext xmlns:c16="http://schemas.microsoft.com/office/drawing/2014/chart" uri="{C3380CC4-5D6E-409C-BE32-E72D297353CC}">
              <c16:uniqueId val="{00000001-8CCA-4537-9F1B-D05CE90101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0.02</c:v>
                </c:pt>
                <c:pt idx="1">
                  <c:v>3.68</c:v>
                </c:pt>
                <c:pt idx="2">
                  <c:v>8.86</c:v>
                </c:pt>
                <c:pt idx="3">
                  <c:v>5.48</c:v>
                </c:pt>
                <c:pt idx="4">
                  <c:v>2.96</c:v>
                </c:pt>
              </c:numCache>
            </c:numRef>
          </c:val>
          <c:smooth val="0"/>
          <c:extLst>
            <c:ext xmlns:c16="http://schemas.microsoft.com/office/drawing/2014/chart" uri="{C3380CC4-5D6E-409C-BE32-E72D297353CC}">
              <c16:uniqueId val="{00000002-8CCA-4537-9F1B-D05CE90101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D4-4923-9A5C-05894D29CD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D4-4923-9A5C-05894D29CD9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D4-4923-9A5C-05894D29CD97}"/>
            </c:ext>
          </c:extLst>
        </c:ser>
        <c:ser>
          <c:idx val="3"/>
          <c:order val="3"/>
          <c:tx>
            <c:strRef>
              <c:f>データシート!$A$30</c:f>
              <c:strCache>
                <c:ptCount val="1"/>
                <c:pt idx="0">
                  <c:v>湯本温泉事業特別会計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0D4-4923-9A5C-05894D29CD9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c:v>
                </c:pt>
                <c:pt idx="2">
                  <c:v>#N/A</c:v>
                </c:pt>
                <c:pt idx="3">
                  <c:v>0.09</c:v>
                </c:pt>
                <c:pt idx="4">
                  <c:v>#N/A</c:v>
                </c:pt>
                <c:pt idx="5">
                  <c:v>0.1</c:v>
                </c:pt>
                <c:pt idx="6">
                  <c:v>#N/A</c:v>
                </c:pt>
                <c:pt idx="7">
                  <c:v>0.13</c:v>
                </c:pt>
                <c:pt idx="8">
                  <c:v>#N/A</c:v>
                </c:pt>
                <c:pt idx="9">
                  <c:v>0.1</c:v>
                </c:pt>
              </c:numCache>
            </c:numRef>
          </c:val>
          <c:extLst>
            <c:ext xmlns:c16="http://schemas.microsoft.com/office/drawing/2014/chart" uri="{C3380CC4-5D6E-409C-BE32-E72D297353CC}">
              <c16:uniqueId val="{00000004-70D4-4923-9A5C-05894D29CD9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1.31</c:v>
                </c:pt>
                <c:pt idx="2">
                  <c:v>#N/A</c:v>
                </c:pt>
                <c:pt idx="3">
                  <c:v>0.63</c:v>
                </c:pt>
                <c:pt idx="4">
                  <c:v>#N/A</c:v>
                </c:pt>
                <c:pt idx="5">
                  <c:v>0.69</c:v>
                </c:pt>
                <c:pt idx="6">
                  <c:v>#N/A</c:v>
                </c:pt>
                <c:pt idx="7">
                  <c:v>0.95</c:v>
                </c:pt>
                <c:pt idx="8">
                  <c:v>#N/A</c:v>
                </c:pt>
                <c:pt idx="9">
                  <c:v>0.82</c:v>
                </c:pt>
              </c:numCache>
            </c:numRef>
          </c:val>
          <c:extLst>
            <c:ext xmlns:c16="http://schemas.microsoft.com/office/drawing/2014/chart" uri="{C3380CC4-5D6E-409C-BE32-E72D297353CC}">
              <c16:uniqueId val="{00000005-70D4-4923-9A5C-05894D29CD9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2.04</c:v>
                </c:pt>
                <c:pt idx="2">
                  <c:v>#N/A</c:v>
                </c:pt>
                <c:pt idx="3">
                  <c:v>2.2000000000000002</c:v>
                </c:pt>
                <c:pt idx="4">
                  <c:v>#N/A</c:v>
                </c:pt>
                <c:pt idx="5">
                  <c:v>1.87</c:v>
                </c:pt>
                <c:pt idx="6">
                  <c:v>#N/A</c:v>
                </c:pt>
                <c:pt idx="7">
                  <c:v>1.38</c:v>
                </c:pt>
                <c:pt idx="8">
                  <c:v>#N/A</c:v>
                </c:pt>
                <c:pt idx="9">
                  <c:v>1.82</c:v>
                </c:pt>
              </c:numCache>
            </c:numRef>
          </c:val>
          <c:extLst>
            <c:ext xmlns:c16="http://schemas.microsoft.com/office/drawing/2014/chart" uri="{C3380CC4-5D6E-409C-BE32-E72D297353CC}">
              <c16:uniqueId val="{00000006-70D4-4923-9A5C-05894D29CD9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2.86</c:v>
                </c:pt>
                <c:pt idx="2">
                  <c:v>#N/A</c:v>
                </c:pt>
                <c:pt idx="3">
                  <c:v>3.09</c:v>
                </c:pt>
                <c:pt idx="4">
                  <c:v>#N/A</c:v>
                </c:pt>
                <c:pt idx="5">
                  <c:v>3.5</c:v>
                </c:pt>
                <c:pt idx="6">
                  <c:v>#N/A</c:v>
                </c:pt>
                <c:pt idx="7">
                  <c:v>2.0099999999999998</c:v>
                </c:pt>
                <c:pt idx="8">
                  <c:v>#N/A</c:v>
                </c:pt>
                <c:pt idx="9">
                  <c:v>1.95</c:v>
                </c:pt>
              </c:numCache>
            </c:numRef>
          </c:val>
          <c:extLst>
            <c:ext xmlns:c16="http://schemas.microsoft.com/office/drawing/2014/chart" uri="{C3380CC4-5D6E-409C-BE32-E72D297353CC}">
              <c16:uniqueId val="{00000007-70D4-4923-9A5C-05894D29CD9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4.3499999999999996</c:v>
                </c:pt>
                <c:pt idx="2">
                  <c:v>#N/A</c:v>
                </c:pt>
                <c:pt idx="3">
                  <c:v>4.0999999999999996</c:v>
                </c:pt>
                <c:pt idx="4">
                  <c:v>#N/A</c:v>
                </c:pt>
                <c:pt idx="5">
                  <c:v>3.7</c:v>
                </c:pt>
                <c:pt idx="6">
                  <c:v>#N/A</c:v>
                </c:pt>
                <c:pt idx="7">
                  <c:v>3.52</c:v>
                </c:pt>
                <c:pt idx="8">
                  <c:v>#N/A</c:v>
                </c:pt>
                <c:pt idx="9">
                  <c:v>3.88</c:v>
                </c:pt>
              </c:numCache>
            </c:numRef>
          </c:val>
          <c:extLst>
            <c:ext xmlns:c16="http://schemas.microsoft.com/office/drawing/2014/chart" uri="{C3380CC4-5D6E-409C-BE32-E72D297353CC}">
              <c16:uniqueId val="{00000008-70D4-4923-9A5C-05894D29CD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c:v>
                </c:pt>
                <c:pt idx="2">
                  <c:v>#N/A</c:v>
                </c:pt>
                <c:pt idx="3">
                  <c:v>6.46</c:v>
                </c:pt>
                <c:pt idx="4">
                  <c:v>#N/A</c:v>
                </c:pt>
                <c:pt idx="5">
                  <c:v>11.94</c:v>
                </c:pt>
                <c:pt idx="6">
                  <c:v>#N/A</c:v>
                </c:pt>
                <c:pt idx="7">
                  <c:v>12.2</c:v>
                </c:pt>
                <c:pt idx="8">
                  <c:v>#N/A</c:v>
                </c:pt>
                <c:pt idx="9">
                  <c:v>9.0299999999999994</c:v>
                </c:pt>
              </c:numCache>
            </c:numRef>
          </c:val>
          <c:extLst>
            <c:ext xmlns:c16="http://schemas.microsoft.com/office/drawing/2014/chart" uri="{C3380CC4-5D6E-409C-BE32-E72D297353CC}">
              <c16:uniqueId val="{00000009-70D4-4923-9A5C-05894D29CD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2602</c:v>
                </c:pt>
                <c:pt idx="5">
                  <c:v>2628</c:v>
                </c:pt>
                <c:pt idx="8">
                  <c:v>2568</c:v>
                </c:pt>
                <c:pt idx="11">
                  <c:v>2594</c:v>
                </c:pt>
                <c:pt idx="14">
                  <c:v>2526</c:v>
                </c:pt>
              </c:numCache>
            </c:numRef>
          </c:val>
          <c:extLst>
            <c:ext xmlns:c16="http://schemas.microsoft.com/office/drawing/2014/chart" uri="{C3380CC4-5D6E-409C-BE32-E72D297353CC}">
              <c16:uniqueId val="{00000000-0C0F-4A97-AD1B-BB048D7A31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0F-4A97-AD1B-BB048D7A31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7</c:v>
                </c:pt>
                <c:pt idx="6">
                  <c:v>7</c:v>
                </c:pt>
                <c:pt idx="9">
                  <c:v>12</c:v>
                </c:pt>
                <c:pt idx="12">
                  <c:v>11</c:v>
                </c:pt>
              </c:numCache>
            </c:numRef>
          </c:val>
          <c:extLst>
            <c:ext xmlns:c16="http://schemas.microsoft.com/office/drawing/2014/chart" uri="{C3380CC4-5D6E-409C-BE32-E72D297353CC}">
              <c16:uniqueId val="{00000002-0C0F-4A97-AD1B-BB048D7A31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0F-4A97-AD1B-BB048D7A31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641</c:v>
                </c:pt>
                <c:pt idx="3">
                  <c:v>630</c:v>
                </c:pt>
                <c:pt idx="6">
                  <c:v>600</c:v>
                </c:pt>
                <c:pt idx="9">
                  <c:v>595</c:v>
                </c:pt>
                <c:pt idx="12">
                  <c:v>591</c:v>
                </c:pt>
              </c:numCache>
            </c:numRef>
          </c:val>
          <c:extLst>
            <c:ext xmlns:c16="http://schemas.microsoft.com/office/drawing/2014/chart" uri="{C3380CC4-5D6E-409C-BE32-E72D297353CC}">
              <c16:uniqueId val="{00000004-0C0F-4A97-AD1B-BB048D7A31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0F-4A97-AD1B-BB048D7A31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0F-4A97-AD1B-BB048D7A31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2649</c:v>
                </c:pt>
                <c:pt idx="3">
                  <c:v>2579</c:v>
                </c:pt>
                <c:pt idx="6">
                  <c:v>2528</c:v>
                </c:pt>
                <c:pt idx="9">
                  <c:v>2680</c:v>
                </c:pt>
                <c:pt idx="12">
                  <c:v>2530</c:v>
                </c:pt>
              </c:numCache>
            </c:numRef>
          </c:val>
          <c:extLst>
            <c:ext xmlns:c16="http://schemas.microsoft.com/office/drawing/2014/chart" uri="{C3380CC4-5D6E-409C-BE32-E72D297353CC}">
              <c16:uniqueId val="{00000007-0C0F-4A97-AD1B-BB048D7A31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695</c:v>
                </c:pt>
                <c:pt idx="2">
                  <c:v>#N/A</c:v>
                </c:pt>
                <c:pt idx="3">
                  <c:v>#N/A</c:v>
                </c:pt>
                <c:pt idx="4">
                  <c:v>588</c:v>
                </c:pt>
                <c:pt idx="5">
                  <c:v>#N/A</c:v>
                </c:pt>
                <c:pt idx="6">
                  <c:v>#N/A</c:v>
                </c:pt>
                <c:pt idx="7">
                  <c:v>567</c:v>
                </c:pt>
                <c:pt idx="8">
                  <c:v>#N/A</c:v>
                </c:pt>
                <c:pt idx="9">
                  <c:v>#N/A</c:v>
                </c:pt>
                <c:pt idx="10">
                  <c:v>693</c:v>
                </c:pt>
                <c:pt idx="11">
                  <c:v>#N/A</c:v>
                </c:pt>
                <c:pt idx="12">
                  <c:v>#N/A</c:v>
                </c:pt>
                <c:pt idx="13">
                  <c:v>606</c:v>
                </c:pt>
                <c:pt idx="14">
                  <c:v>#N/A</c:v>
                </c:pt>
              </c:numCache>
            </c:numRef>
          </c:val>
          <c:smooth val="0"/>
          <c:extLst>
            <c:ext xmlns:c16="http://schemas.microsoft.com/office/drawing/2014/chart" uri="{C3380CC4-5D6E-409C-BE32-E72D297353CC}">
              <c16:uniqueId val="{00000008-0C0F-4A97-AD1B-BB048D7A31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25153</c:v>
                </c:pt>
                <c:pt idx="5">
                  <c:v>24739</c:v>
                </c:pt>
                <c:pt idx="8">
                  <c:v>23532</c:v>
                </c:pt>
                <c:pt idx="11">
                  <c:v>21307</c:v>
                </c:pt>
                <c:pt idx="14">
                  <c:v>21055</c:v>
                </c:pt>
              </c:numCache>
            </c:numRef>
          </c:val>
          <c:extLst>
            <c:ext xmlns:c16="http://schemas.microsoft.com/office/drawing/2014/chart" uri="{C3380CC4-5D6E-409C-BE32-E72D297353CC}">
              <c16:uniqueId val="{00000000-D5B1-4324-8725-D6CB2B606E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552</c:v>
                </c:pt>
                <c:pt idx="5">
                  <c:v>497</c:v>
                </c:pt>
                <c:pt idx="8">
                  <c:v>437</c:v>
                </c:pt>
                <c:pt idx="11">
                  <c:v>404</c:v>
                </c:pt>
                <c:pt idx="14">
                  <c:v>274</c:v>
                </c:pt>
              </c:numCache>
            </c:numRef>
          </c:val>
          <c:extLst>
            <c:ext xmlns:c16="http://schemas.microsoft.com/office/drawing/2014/chart" uri="{C3380CC4-5D6E-409C-BE32-E72D297353CC}">
              <c16:uniqueId val="{00000001-D5B1-4324-8725-D6CB2B606E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4876</c:v>
                </c:pt>
                <c:pt idx="5">
                  <c:v>5285</c:v>
                </c:pt>
                <c:pt idx="8">
                  <c:v>5696</c:v>
                </c:pt>
                <c:pt idx="11">
                  <c:v>6608</c:v>
                </c:pt>
                <c:pt idx="14">
                  <c:v>7367</c:v>
                </c:pt>
              </c:numCache>
            </c:numRef>
          </c:val>
          <c:extLst>
            <c:ext xmlns:c16="http://schemas.microsoft.com/office/drawing/2014/chart" uri="{C3380CC4-5D6E-409C-BE32-E72D297353CC}">
              <c16:uniqueId val="{00000002-D5B1-4324-8725-D6CB2B606E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B1-4324-8725-D6CB2B606E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B1-4324-8725-D6CB2B606E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B1-4324-8725-D6CB2B606E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3188</c:v>
                </c:pt>
                <c:pt idx="3">
                  <c:v>3083</c:v>
                </c:pt>
                <c:pt idx="6">
                  <c:v>3107</c:v>
                </c:pt>
                <c:pt idx="9">
                  <c:v>3257</c:v>
                </c:pt>
                <c:pt idx="12">
                  <c:v>3305</c:v>
                </c:pt>
              </c:numCache>
            </c:numRef>
          </c:val>
          <c:extLst>
            <c:ext xmlns:c16="http://schemas.microsoft.com/office/drawing/2014/chart" uri="{C3380CC4-5D6E-409C-BE32-E72D297353CC}">
              <c16:uniqueId val="{00000006-D5B1-4324-8725-D6CB2B606E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5B1-4324-8725-D6CB2B606E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6070</c:v>
                </c:pt>
                <c:pt idx="3">
                  <c:v>5870</c:v>
                </c:pt>
                <c:pt idx="6">
                  <c:v>5637</c:v>
                </c:pt>
                <c:pt idx="9">
                  <c:v>5219</c:v>
                </c:pt>
                <c:pt idx="12">
                  <c:v>4992</c:v>
                </c:pt>
              </c:numCache>
            </c:numRef>
          </c:val>
          <c:extLst>
            <c:ext xmlns:c16="http://schemas.microsoft.com/office/drawing/2014/chart" uri="{C3380CC4-5D6E-409C-BE32-E72D297353CC}">
              <c16:uniqueId val="{00000008-D5B1-4324-8725-D6CB2B606E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c:v>
                </c:pt>
                <c:pt idx="3">
                  <c:v>6</c:v>
                </c:pt>
                <c:pt idx="6">
                  <c:v>0</c:v>
                </c:pt>
                <c:pt idx="9">
                  <c:v>0</c:v>
                </c:pt>
                <c:pt idx="12">
                  <c:v>0</c:v>
                </c:pt>
              </c:numCache>
            </c:numRef>
          </c:val>
          <c:extLst>
            <c:ext xmlns:c16="http://schemas.microsoft.com/office/drawing/2014/chart" uri="{C3380CC4-5D6E-409C-BE32-E72D297353CC}">
              <c16:uniqueId val="{00000009-D5B1-4324-8725-D6CB2B606E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23854</c:v>
                </c:pt>
                <c:pt idx="3">
                  <c:v>23191</c:v>
                </c:pt>
                <c:pt idx="6">
                  <c:v>21898</c:v>
                </c:pt>
                <c:pt idx="9">
                  <c:v>20700</c:v>
                </c:pt>
                <c:pt idx="12">
                  <c:v>19181</c:v>
                </c:pt>
              </c:numCache>
            </c:numRef>
          </c:val>
          <c:extLst>
            <c:ext xmlns:c16="http://schemas.microsoft.com/office/drawing/2014/chart" uri="{C3380CC4-5D6E-409C-BE32-E72D297353CC}">
              <c16:uniqueId val="{0000000A-D5B1-4324-8725-D6CB2B606E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2542</c:v>
                </c:pt>
                <c:pt idx="2">
                  <c:v>#N/A</c:v>
                </c:pt>
                <c:pt idx="3">
                  <c:v>#N/A</c:v>
                </c:pt>
                <c:pt idx="4">
                  <c:v>1627</c:v>
                </c:pt>
                <c:pt idx="5">
                  <c:v>#N/A</c:v>
                </c:pt>
                <c:pt idx="6">
                  <c:v>#N/A</c:v>
                </c:pt>
                <c:pt idx="7">
                  <c:v>977</c:v>
                </c:pt>
                <c:pt idx="8">
                  <c:v>#N/A</c:v>
                </c:pt>
                <c:pt idx="9">
                  <c:v>#N/A</c:v>
                </c:pt>
                <c:pt idx="10">
                  <c:v>858</c:v>
                </c:pt>
                <c:pt idx="11">
                  <c:v>#N/A</c:v>
                </c:pt>
                <c:pt idx="12">
                  <c:v>#N/A</c:v>
                </c:pt>
                <c:pt idx="13">
                  <c:v>0</c:v>
                </c:pt>
                <c:pt idx="14">
                  <c:v>#N/A</c:v>
                </c:pt>
              </c:numCache>
            </c:numRef>
          </c:val>
          <c:smooth val="0"/>
          <c:extLst>
            <c:ext xmlns:c16="http://schemas.microsoft.com/office/drawing/2014/chart" uri="{C3380CC4-5D6E-409C-BE32-E72D297353CC}">
              <c16:uniqueId val="{0000000B-D5B1-4324-8725-D6CB2B606E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3048</c:v>
                </c:pt>
                <c:pt idx="1">
                  <c:v>3746</c:v>
                </c:pt>
                <c:pt idx="2">
                  <c:v>4523</c:v>
                </c:pt>
              </c:numCache>
            </c:numRef>
          </c:val>
          <c:extLst>
            <c:ext xmlns:c16="http://schemas.microsoft.com/office/drawing/2014/chart" uri="{C3380CC4-5D6E-409C-BE32-E72D297353CC}">
              <c16:uniqueId val="{00000000-0111-4825-A61B-1712C5613B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167</c:v>
                </c:pt>
                <c:pt idx="1">
                  <c:v>164</c:v>
                </c:pt>
                <c:pt idx="2">
                  <c:v>158</c:v>
                </c:pt>
              </c:numCache>
            </c:numRef>
          </c:val>
          <c:extLst>
            <c:ext xmlns:c16="http://schemas.microsoft.com/office/drawing/2014/chart" uri="{C3380CC4-5D6E-409C-BE32-E72D297353CC}">
              <c16:uniqueId val="{00000001-0111-4825-A61B-1712C5613B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3379</c:v>
                </c:pt>
                <c:pt idx="1">
                  <c:v>3394</c:v>
                </c:pt>
                <c:pt idx="2">
                  <c:v>3129</c:v>
                </c:pt>
              </c:numCache>
            </c:numRef>
          </c:val>
          <c:extLst>
            <c:ext xmlns:c16="http://schemas.microsoft.com/office/drawing/2014/chart" uri="{C3380CC4-5D6E-409C-BE32-E72D297353CC}">
              <c16:uniqueId val="{00000002-0111-4825-A61B-1712C5613B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{71E2B3F4-8520-41CA-8165-B7466E99C22E}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7E7-42DA-A3D7-C50D8C4177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{BEB9A05D-4A6E-47D4-8C24-8DA27C03A115}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E7-42DA-A3D7-C50D8C4177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{B41B8127-188B-4A83-9A69-FC89C4DFC89E}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E7-42DA-A3D7-C50D8C4177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{B841BCEC-9158-47B7-A285-4BD69CBE37E2}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E7-42DA-A3D7-C50D8C4177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{02472B86-7613-4959-88DA-08E7E10CEE04}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E7-42DA-A3D7-C50D8C4177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{B900E4FF-A9C9-4D2A-8204-4C0FEAE5D0C6}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7E7-42DA-A3D7-C50D8C4177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{0D1EEE9D-E92E-4574-BA26-72D6247BBAFF}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7E7-42DA-A3D7-C50D8C4177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{E2B44FA4-314C-4CA5-ADEE-55AADD65E41E}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7E7-42DA-A3D7-C50D8C4177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{5BDBE8E4-E713-4A8B-A71C-D3C331933A58}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7E7-42DA-A3D7-C50D8C4177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62.1</c:v>
                </c:pt>
                <c:pt idx="16">
                  <c:v>62.4</c:v>
                </c:pt>
                <c:pt idx="24">
                  <c:v>63.8</c:v>
                </c:pt>
                <c:pt idx="32">
                  <c:v>65.5</c:v>
                </c:pt>
              </c:numCache>
            </c:numRef>
          </c:xVal>
          <c:yVal>
            <c:numRef>
              <c:f>公会計指標分析・財政指標組合せ分析表!$BP$51:$DC$51</c:f>
              <c:numCache>
                <c:formatCode>#,##0.0;"▲ "#,##0.0</c:formatCode>
                <c:ptCount val="40"/>
                <c:pt idx="0">
                  <c:v>26</c:v>
                </c:pt>
                <c:pt idx="8">
                  <c:v>16.3</c:v>
                </c:pt>
                <c:pt idx="16">
                  <c:v>9.3000000000000007</c:v>
                </c:pt>
                <c:pt idx="24">
                  <c:v>8.4</c:v>
                </c:pt>
              </c:numCache>
            </c:numRef>
          </c:yVal>
          <c:smooth val="0"/>
          <c:extLst>
            <c:ext xmlns:c16="http://schemas.microsoft.com/office/drawing/2014/chart" uri="{C3380CC4-5D6E-409C-BE32-E72D297353CC}">
              <c16:uniqueId val="{00000009-87E7-42DA-A3D7-C50D8C4177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{5CB0D42C-23E5-49B9-A080-0D68BA472031}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7E7-42DA-A3D7-C50D8C4177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{5892AD5A-CBB2-4C98-A79D-21CEB7F660AD}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E7-42DA-A3D7-C50D8C4177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{EEB4DDF8-2E66-43B2-ABC6-44AA33E7938B}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E7-42DA-A3D7-C50D8C4177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{1A68DBD0-B282-46C5-B9E5-8F550118DEF5}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E7-42DA-A3D7-C50D8C4177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{12CC152A-4D31-48A4-A65D-889E6AF3286C}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E7-42DA-A3D7-C50D8C4177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{001AB5FE-DF30-494B-A058-5DC002A4FFEC}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7E7-42DA-A3D7-C50D8C4177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{113BE844-3F4B-4875-8557-60DAF0E72D18}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7E7-42DA-A3D7-C50D8C4177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{82286A2F-2793-44BC-B33E-4147BF814068}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7E7-42DA-A3D7-C50D8C4177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{70A5CC51-E93C-48BF-BB01-B87F29DDBE1C}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7E7-42DA-A3D7-C50D8C4177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87E7-42DA-A3D7-C50D8C4177DE}"/>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{0096A96C-8E4D-40BB-AEE3-19120D694FE8}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FE6-4310-994F-78F07A4B8B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{EC0C6AB7-08D8-40F5-B59F-90E15915E43E}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E6-4310-994F-78F07A4B8B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{6E276DDB-FF69-43D9-A02D-6C8AE950A6CF}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E6-4310-994F-78F07A4B8B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{B22FC117-781E-4C45-B23F-388C026D20C8}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E6-4310-994F-78F07A4B8B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{26D91132-9C1E-42F7-9B3F-69DCFE5D34CA}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E6-4310-994F-78F07A4B8B2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{CF5354CB-109F-4ECC-92D3-BD66DED2A3B1}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FE6-4310-994F-78F07A4B8B27}"/>
                </c:ext>
              </c:extLst>
            </c:dLbl>
            <c:dLbl>
              <c:idx val="16"/>
              <c:layout>
                <c:manualLayout>
                  <c:x val="-3.6429759508909289E-2"/>
                  <c:y val="-4.850445953064133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{9724AA6A-94E8-4FEB-BD9F-47A5500BB895}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FE6-4310-994F-78F07A4B8B27}"/>
                </c:ext>
              </c:extLst>
            </c:dLbl>
            <c:dLbl>
              <c:idx val="24"/>
              <c:layout>
                <c:manualLayout>
                  <c:x val="-2.6710925941242011E-2"/>
                  <c:y val="-7.63284921573771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{27BB54DA-04B7-4FEA-AE2B-5D9F83989ECF}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FE6-4310-994F-78F07A4B8B2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{C5E908A2-923D-4A85-A321-426773298B5B}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FE6-4310-994F-78F07A4B8B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6.6</c:v>
                </c:pt>
                <c:pt idx="16">
                  <c:v>6.1</c:v>
                </c:pt>
                <c:pt idx="24">
                  <c:v>6</c:v>
                </c:pt>
                <c:pt idx="32">
                  <c:v>6</c:v>
                </c:pt>
              </c:numCache>
            </c:numRef>
          </c:xVal>
          <c:yVal>
            <c:numRef>
              <c:f>公会計指標分析・財政指標組合せ分析表!$BP$73:$DC$73</c:f>
              <c:numCache>
                <c:formatCode>#,##0.0;"▲ "#,##0.0</c:formatCode>
                <c:ptCount val="40"/>
                <c:pt idx="0">
                  <c:v>26</c:v>
                </c:pt>
                <c:pt idx="8">
                  <c:v>16.3</c:v>
                </c:pt>
                <c:pt idx="16">
                  <c:v>9.3000000000000007</c:v>
                </c:pt>
                <c:pt idx="24">
                  <c:v>8.4</c:v>
                </c:pt>
              </c:numCache>
            </c:numRef>
          </c:yVal>
          <c:smooth val="0"/>
          <c:extLst>
            <c:ext xmlns:c16="http://schemas.microsoft.com/office/drawing/2014/chart" uri="{C3380CC4-5D6E-409C-BE32-E72D297353CC}">
              <c16:uniqueId val="{00000009-DFE6-4310-994F-78F07A4B8B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{6CD64F30-16D1-4824-9DF0-EFC33915B840}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FE6-4310-994F-78F07A4B8B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{89729F9E-32FE-445C-9B9E-FED6B6F36195}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E6-4310-994F-78F07A4B8B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{A69A4CA3-5BE9-4DE8-A2FA-8083EE60E301}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E6-4310-994F-78F07A4B8B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{286D4D13-53D2-4B59-88CF-773DB8D05D32}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E6-4310-994F-78F07A4B8B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{C2AD06FA-81DF-4BAD-ADDD-1196BD1EA49A}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E6-4310-994F-78F07A4B8B2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{E8175175-7D34-4263-B4A7-C962A0DBA4F7}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FE6-4310-994F-78F07A4B8B2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{2DD93E6E-2654-4207-ACA9-2FBDDA7A85A7}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FE6-4310-994F-78F07A4B8B2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{8EE18A71-CBD3-41D0-8A37-38EDBA255CBA}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FE6-4310-994F-78F07A4B8B2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{38C26920-3295-4527-922F-A3E08117FC37}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FE6-4310-994F-78F07A4B8B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DFE6-4310-994F-78F07A4B8B27}"/>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実質公債費率（３カ年平均）は昨年度と同様になった。光ファイバー整備事業、本庁舎建設事業等の大型事業における元金償還が始まったことから、今後は、実質公債費率は上昇していくと予想される。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将来負担比率は前年度比で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改善している。主な要因として、財政調整基金の取崩しを取り止めたことで充当可能基金が増加したことに加えて、近年実施してきた地方債の発行抑制と交付税措置率の高い地方債の優先的な発行により、ここ数年実施してきた本庁舎建設や光ファイバー網整備等の大型事業による地方債発行があっても地方債残高の増加を抑えられていることなど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今後は、基準財政需要額が減少し、将来負担比率の悪化傾向が進むと予想される。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山口県長門市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税等の自主財源の減少や、国勢調査における人口減少の影響による普通交付税の減額、扶助費の増加が見込まれることから、特定目的基金については、それぞれの目的に沿って効果的に活用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・地域活性化基金：地域住民の連携強化と地域振興のため。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・職員退職手当基金：退職手当の財源不足を補うため。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・公共施設維持補修等基金：公有財産として管理する建物の維持補修に要する経費に充てるため。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・地域福祉振興基金：地域福祉と生活環境向上のため。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・香月泰男美術館運営基金：香月泰男美術館の管理運営に充てるため。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・地域活性化基金：地域住民の連携強化と地域振興に係る事業の財源として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・公共施設維持補修等基金：公共施設解体工事の財源として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・観光振興基金：ながと国際観光推進事業及びサイクルツーリズム促進事業の財源として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・環境整備協力費基金：一般会計から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・香月泰男美術館運営基金：絵画保存や作品輸送の財源として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・その他の基金：運用利子の積立てによる増加。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・それぞれの目的に沿って効果的に活用を図る。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条に基づく積立てを行ったことにより増加。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・市税等の自主財源の減少や、国勢調査における人口減少の影響による普通交付税の減額、扶助費の増加により減少が見込まれるが、災害等不測の事態に備えて、標準財政規模の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％以上は確保していきたい。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・本庁舎建設事業において借り入れた合併特例債の一部の元利償還金に充てるため取り崩したことにより減少。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・本庁舎建設事業において借り入れた合併特例債の一部の元利償還金に充てるため、年次的に取り崩す。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7F452B5-3D22-4B21-94A0-6903D87303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042D5DA-86CD-484E-B34A-7B799D2110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B4FE0578-BFF0-448C-8C5B-E8376B029788}"/>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F17CCD1B-2DB2-40B0-9F46-17717A77FA9F}"/>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AC0A022D-471F-4FCA-B704-E48E9B3811E1}"/>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EF636ADE-5B4B-4632-96C4-C5AE87B64F7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935D208C-F695-4323-8E44-883891D9A91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FBFCDCFF-3D28-4BF3-BEFB-324CAC853097}"/>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2DA576A3-4871-43ED-8B9B-47F0CA2EBC27}"/>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C0DF3E35-6F75-46E0-8FE7-00A3BE761BB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215F827A-4922-4407-A20A-48EC93E1DF7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6D202B4C-31F0-4E9F-8278-03374544DB9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75CE277A-1DEA-4BCE-8F44-A8352203460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CAEBA42-40EB-4D4E-A960-2B02F49E7FC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30,920
30,404
357.31
22,913,086
21,466,025
1,136,437
12,579,152
19,181,221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B39A07A9-D5AA-447F-BE48-999CA827D546}"/>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4A257909-7D75-41F6-A66E-A7943402932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21E4F9CB-CA48-4579-A28A-05162244754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22A2AB70-87BC-4604-939F-E6F22282737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DDC73633-2320-4867-9A24-6A4451ECFA8A}"/>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CC6DC0D-17DB-4DF4-B64B-0F5D2752ECE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ECCD4FB1-D24E-4739-A1CB-CB2F933A1AB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A28C976A-240B-44F6-B84F-685DCD16CB4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1FAEA136-E2D0-4271-863B-DD237B45AB0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F4891268-0DB5-48DB-BADD-C79FB1ABA0A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9291F27D-1F5C-45DD-ACFE-7304F168102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F1F7FCD5-809A-4963-8469-5BC7B5F0250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97EADF11-7C3A-4BCF-BEB2-F800089C2F4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62F2ACCF-F9EA-418F-8C16-24A95719246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B9CF1695-051F-4D0A-8C31-54B4544448DF}"/>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88743AAB-2FCB-4893-ADC5-1B8A66C9361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14B29677-0098-41A2-87D9-D5384146350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2C7ED070-4D2C-4E56-9991-D506AC38226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4320781C-F4FC-4785-9E5A-BBBD43551EF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22AAFF81-D7A4-41D9-AC18-3F50DA9F8DD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E7D6BE17-4BC4-4A05-B314-3600A1C71F19}"/>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FA0A2120-FC1B-4DB8-80A4-9EDD7E7EE389}"/>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23DD5D96-2C9B-45E9-BC4A-B7EFCADFBD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AB561423-2781-4418-AA3A-48A1F074490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F110BBE5-8278-4761-8735-C807D68689E2}"/>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66B8C54-5EA8-4FDA-8F5F-68910E72E4B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47460F38-D51C-4B68-8CB1-83AA217D338F}"/>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AFE02E1-0184-4E27-AC73-824E7120A8F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C3AEB527-1149-46AA-ACC3-50AFB16D751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74E3D0E-32F5-4454-AD9D-71DCD38825C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36240C04-F5B8-4C90-8A13-716B30A8D8F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F64B269A-5724-441C-A39B-9A858BB5995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3288C284-E53D-46A3-830F-2CBB099E141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8E163108-92DE-4EE2-A2DF-5DB51E5EE12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99B8AF70-9DA6-42FC-8A67-6BCF03D2BC84}"/>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施設の老朽化により、有形固定資産減価償却率は上昇傾向にあることから、令和４年３月に改訂した公共施設等総合管理計画に沿って、公共施設の最適化を図っていく。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7A86CE4E-0E5E-4D43-A89D-A59A21DE82A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D0EB3792-D1A9-495B-8C9A-B6A56600573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FC140CB8-ECCB-4932-BFD2-4D50EA252E4B}"/>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816C4894-444F-4EB3-8158-87BD53904416}"/>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A788AEF2-D698-4016-9E38-13CD78F10E1C}"/>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938DB1DC-F1A8-4609-9AEC-3F51E865B49F}"/>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6D93596B-B619-4CCC-A815-99032FF08FFC}"/>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25BA9D54-0B58-4E9C-8299-7EFD5632CD96}"/>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5303B82F-3C73-4F20-B606-FA9F92A76EB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DD4D38C8-6223-4A45-BD7F-FB5794015E65}"/>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D463AE1D-FB24-4877-A22E-B6F2542B8C4B}"/>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3E73DABE-64B9-4C36-BB73-361C43F793F7}"/>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7126E281-DFF2-435E-A3C2-79BD43562CAA}"/>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4BEC36D1-70EC-4A76-8933-9DEEE363846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60B5D489-8660-4920-A889-C05418E633C5}"/>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D5D16E4-D5DF-44B5-90EA-CAFB0FFFA79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7" name="直線コネクタ 66">
          <a:extLst>
            <a:ext uri="{FF2B5EF4-FFF2-40B4-BE49-F238E27FC236}">
              <a16:creationId xmlns:a16="http://schemas.microsoft.com/office/drawing/2014/main" id="{C1A57CAD-343A-4BC2-87A5-64282385777D}"/>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8" name="有形固定資産減価償却率最小値テキスト">
          <a:extLst>
            <a:ext uri="{FF2B5EF4-FFF2-40B4-BE49-F238E27FC236}">
              <a16:creationId xmlns:a16="http://schemas.microsoft.com/office/drawing/2014/main" id="{7097DD42-382B-4709-9E43-107EDDE4D7AF}"/>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9" name="直線コネクタ 68">
          <a:extLst>
            <a:ext uri="{FF2B5EF4-FFF2-40B4-BE49-F238E27FC236}">
              <a16:creationId xmlns:a16="http://schemas.microsoft.com/office/drawing/2014/main" id="{99EE10B8-42D6-4818-B8A7-996379CA64D9}"/>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0" name="有形固定資産減価償却率最大値テキスト">
          <a:extLst>
            <a:ext uri="{FF2B5EF4-FFF2-40B4-BE49-F238E27FC236}">
              <a16:creationId xmlns:a16="http://schemas.microsoft.com/office/drawing/2014/main" id="{A3477B4F-0444-4750-9C5A-F2073B6C7F65}"/>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1" name="直線コネクタ 70">
          <a:extLst>
            <a:ext uri="{FF2B5EF4-FFF2-40B4-BE49-F238E27FC236}">
              <a16:creationId xmlns:a16="http://schemas.microsoft.com/office/drawing/2014/main" id="{F8DF9478-EEBB-4C6B-8E0F-589D88DFA27F}"/>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2" name="有形固定資産減価償却率平均値テキスト">
          <a:extLst>
            <a:ext uri="{FF2B5EF4-FFF2-40B4-BE49-F238E27FC236}">
              <a16:creationId xmlns:a16="http://schemas.microsoft.com/office/drawing/2014/main" id="{FE26D258-7475-474E-86C6-EF47156DBA32}"/>
            </a:ext>
          </a:extLst>
        </xdr:cNvPr>
        <xdr:cNvSpPr txBox="1"/>
      </xdr:nvSpPr>
      <xdr:spPr>
        <a:xfrm>
          <a:off x="4813300" y="514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3" name="フローチャート: 判断 72">
          <a:extLst>
            <a:ext uri="{FF2B5EF4-FFF2-40B4-BE49-F238E27FC236}">
              <a16:creationId xmlns:a16="http://schemas.microsoft.com/office/drawing/2014/main" id="{CCF48829-7BC7-4395-B9BF-AB866B099500}"/>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4" name="フローチャート: 判断 73">
          <a:extLst>
            <a:ext uri="{FF2B5EF4-FFF2-40B4-BE49-F238E27FC236}">
              <a16:creationId xmlns:a16="http://schemas.microsoft.com/office/drawing/2014/main" id="{CAF54F30-20D5-453B-AFA9-24213F4DD433}"/>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5" name="フローチャート: 判断 74">
          <a:extLst>
            <a:ext uri="{FF2B5EF4-FFF2-40B4-BE49-F238E27FC236}">
              <a16:creationId xmlns:a16="http://schemas.microsoft.com/office/drawing/2014/main" id="{218CAE93-5213-4780-9CD9-DB3D225D24A9}"/>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6" name="フローチャート: 判断 75">
          <a:extLst>
            <a:ext uri="{FF2B5EF4-FFF2-40B4-BE49-F238E27FC236}">
              <a16:creationId xmlns:a16="http://schemas.microsoft.com/office/drawing/2014/main" id="{B4E13C19-5E21-4E60-8CCC-2F9B2FD88FFE}"/>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7" name="フローチャート: 判断 76">
          <a:extLst>
            <a:ext uri="{FF2B5EF4-FFF2-40B4-BE49-F238E27FC236}">
              <a16:creationId xmlns:a16="http://schemas.microsoft.com/office/drawing/2014/main" id="{7D6F24FA-2FA6-41D3-9B69-7947A8DF9A3F}"/>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9B3CD5B-A19B-4681-8540-CCF4906366AC}"/>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7B5DCD0-6D34-4DD2-8A7C-584024A35FE8}"/>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2D652C2-17C3-4711-868D-E82F65A3DCD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88C8714-5BF9-4D8B-91CA-E5E9FCD157C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09C83DA-BD02-4254-9AF5-977507ED60F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165629</xdr:rowOff>
    </xdr:from>
    <xdr:to>
      <xdr:col>23</xdr:col>
      <xdr:colOff>136525</xdr:colOff>
      <xdr:row>31</xdr:row>
      <xdr:rowOff>95779</xdr:rowOff>
    </xdr:to>
    <xdr:sp macro="" textlink="">
      <xdr:nvSpPr>
        <xdr:cNvPr id="83" name="楕円 82">
          <a:extLst>
            <a:ext uri="{FF2B5EF4-FFF2-40B4-BE49-F238E27FC236}">
              <a16:creationId xmlns:a16="http://schemas.microsoft.com/office/drawing/2014/main" id="{28B92F80-F85B-431C-B2B9-2761776DE600}"/>
            </a:ext>
          </a:extLst>
        </xdr:cNvPr>
        <xdr:cNvSpPr/>
      </xdr:nvSpPr>
      <xdr:spPr>
        <a:xfrm>
          <a:off x="4711700" y="530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144056</xdr:rowOff>
    </xdr:from>
    <xdr:ext cx="405111" cy="259045"/>
    <xdr:sp macro="" textlink="">
      <xdr:nvSpPr>
        <xdr:cNvPr id="84" name="有形固定資産減価償却率該当値テキスト">
          <a:extLst>
            <a:ext uri="{FF2B5EF4-FFF2-40B4-BE49-F238E27FC236}">
              <a16:creationId xmlns:a16="http://schemas.microsoft.com/office/drawing/2014/main" id="{33BF18E6-0C68-4B41-A84D-71B5CFB71E03}"/>
            </a:ext>
          </a:extLst>
        </xdr:cNvPr>
        <xdr:cNvSpPr txBox="1"/>
      </xdr:nvSpPr>
      <xdr:spPr>
        <a:xfrm>
          <a:off x="4813300" y="5287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135043</xdr:rowOff>
    </xdr:from>
    <xdr:to>
      <xdr:col>19</xdr:col>
      <xdr:colOff>187325</xdr:colOff>
      <xdr:row>31</xdr:row>
      <xdr:rowOff>65193</xdr:rowOff>
    </xdr:to>
    <xdr:sp macro="" textlink="">
      <xdr:nvSpPr>
        <xdr:cNvPr id="85" name="楕円 84">
          <a:extLst>
            <a:ext uri="{FF2B5EF4-FFF2-40B4-BE49-F238E27FC236}">
              <a16:creationId xmlns:a16="http://schemas.microsoft.com/office/drawing/2014/main" id="{0299D214-53EA-423E-800F-4640C0159065}"/>
            </a:ext>
          </a:extLst>
        </xdr:cNvPr>
        <xdr:cNvSpPr/>
      </xdr:nvSpPr>
      <xdr:spPr>
        <a:xfrm>
          <a:off x="4000500" y="52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xdr:rowOff>
    </xdr:from>
    <xdr:to>
      <xdr:col>23</xdr:col>
      <xdr:colOff>85725</xdr:colOff>
      <xdr:row>31</xdr:row>
      <xdr:rowOff>44979</xdr:rowOff>
    </xdr:to>
    <xdr:cxnSp macro="">
      <xdr:nvCxnSpPr>
        <xdr:cNvPr id="86" name="直線コネクタ 85">
          <a:extLst>
            <a:ext uri="{FF2B5EF4-FFF2-40B4-BE49-F238E27FC236}">
              <a16:creationId xmlns:a16="http://schemas.microsoft.com/office/drawing/2014/main" id="{66EC4291-677F-46A1-988A-624253415732}"/>
            </a:ext>
          </a:extLst>
        </xdr:cNvPr>
        <xdr:cNvCxnSpPr/>
      </xdr:nvCxnSpPr>
      <xdr:spPr>
        <a:xfrm>
          <a:off x="4051300" y="5329343"/>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7" name="楕円 86">
          <a:extLst>
            <a:ext uri="{FF2B5EF4-FFF2-40B4-BE49-F238E27FC236}">
              <a16:creationId xmlns:a16="http://schemas.microsoft.com/office/drawing/2014/main" id="{96741116-8739-48E9-8066-FFBA2C467828}"/>
            </a:ext>
          </a:extLst>
        </xdr:cNvPr>
        <xdr:cNvSpPr/>
      </xdr:nvSpPr>
      <xdr:spPr>
        <a:xfrm>
          <a:off x="3238500" y="52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14393</xdr:rowOff>
    </xdr:to>
    <xdr:cxnSp macro="">
      <xdr:nvCxnSpPr>
        <xdr:cNvPr id="88" name="直線コネクタ 87">
          <a:extLst>
            <a:ext uri="{FF2B5EF4-FFF2-40B4-BE49-F238E27FC236}">
              <a16:creationId xmlns:a16="http://schemas.microsoft.com/office/drawing/2014/main" id="{F832CBA6-132B-414F-BC4D-BAF27EA04F76}"/>
            </a:ext>
          </a:extLst>
        </xdr:cNvPr>
        <xdr:cNvCxnSpPr/>
      </xdr:nvCxnSpPr>
      <xdr:spPr>
        <a:xfrm>
          <a:off x="3289300" y="5304155"/>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104458</xdr:rowOff>
    </xdr:from>
    <xdr:to>
      <xdr:col>11</xdr:col>
      <xdr:colOff>187325</xdr:colOff>
      <xdr:row>31</xdr:row>
      <xdr:rowOff>34608</xdr:rowOff>
    </xdr:to>
    <xdr:sp macro="" textlink="">
      <xdr:nvSpPr>
        <xdr:cNvPr id="89" name="楕円 88">
          <a:extLst>
            <a:ext uri="{FF2B5EF4-FFF2-40B4-BE49-F238E27FC236}">
              <a16:creationId xmlns:a16="http://schemas.microsoft.com/office/drawing/2014/main" id="{EF106576-935B-40B4-BACA-F9B81E51C08F}"/>
            </a:ext>
          </a:extLst>
        </xdr:cNvPr>
        <xdr:cNvSpPr/>
      </xdr:nvSpPr>
      <xdr:spPr>
        <a:xfrm>
          <a:off x="2476500" y="524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155258</xdr:rowOff>
    </xdr:from>
    <xdr:to>
      <xdr:col>15</xdr:col>
      <xdr:colOff>136525</xdr:colOff>
      <xdr:row>30</xdr:row>
      <xdr:rowOff>160655</xdr:rowOff>
    </xdr:to>
    <xdr:cxnSp macro="">
      <xdr:nvCxnSpPr>
        <xdr:cNvPr id="90" name="直線コネクタ 89">
          <a:extLst>
            <a:ext uri="{FF2B5EF4-FFF2-40B4-BE49-F238E27FC236}">
              <a16:creationId xmlns:a16="http://schemas.microsoft.com/office/drawing/2014/main" id="{5CB5FF03-3768-4B0F-8DCC-F06AC779D9AC}"/>
            </a:ext>
          </a:extLst>
        </xdr:cNvPr>
        <xdr:cNvCxnSpPr/>
      </xdr:nvCxnSpPr>
      <xdr:spPr>
        <a:xfrm>
          <a:off x="2527300" y="5298758"/>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90064</xdr:rowOff>
    </xdr:from>
    <xdr:to>
      <xdr:col>7</xdr:col>
      <xdr:colOff>187325</xdr:colOff>
      <xdr:row>31</xdr:row>
      <xdr:rowOff>20214</xdr:rowOff>
    </xdr:to>
    <xdr:sp macro="" textlink="">
      <xdr:nvSpPr>
        <xdr:cNvPr id="91" name="楕円 90">
          <a:extLst>
            <a:ext uri="{FF2B5EF4-FFF2-40B4-BE49-F238E27FC236}">
              <a16:creationId xmlns:a16="http://schemas.microsoft.com/office/drawing/2014/main" id="{9F6D0B3D-B50D-4E45-9D15-6B803C327E17}"/>
            </a:ext>
          </a:extLst>
        </xdr:cNvPr>
        <xdr:cNvSpPr/>
      </xdr:nvSpPr>
      <xdr:spPr>
        <a:xfrm>
          <a:off x="1714500" y="523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140864</xdr:rowOff>
    </xdr:from>
    <xdr:to>
      <xdr:col>11</xdr:col>
      <xdr:colOff>136525</xdr:colOff>
      <xdr:row>30</xdr:row>
      <xdr:rowOff>155258</xdr:rowOff>
    </xdr:to>
    <xdr:cxnSp macro="">
      <xdr:nvCxnSpPr>
        <xdr:cNvPr id="92" name="直線コネクタ 91">
          <a:extLst>
            <a:ext uri="{FF2B5EF4-FFF2-40B4-BE49-F238E27FC236}">
              <a16:creationId xmlns:a16="http://schemas.microsoft.com/office/drawing/2014/main" id="{E446F9FC-D6E9-40BA-802B-750B93975F9C}"/>
            </a:ext>
          </a:extLst>
        </xdr:cNvPr>
        <xdr:cNvCxnSpPr/>
      </xdr:nvCxnSpPr>
      <xdr:spPr>
        <a:xfrm>
          <a:off x="1765300" y="5284364"/>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3" name="n_1aveValue有形固定資産減価償却率">
          <a:extLst>
            <a:ext uri="{FF2B5EF4-FFF2-40B4-BE49-F238E27FC236}">
              <a16:creationId xmlns:a16="http://schemas.microsoft.com/office/drawing/2014/main" id="{FCA59E6A-AB99-430B-9A7A-C778B6123146}"/>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4" name="n_2aveValue有形固定資産減価償却率">
          <a:extLst>
            <a:ext uri="{FF2B5EF4-FFF2-40B4-BE49-F238E27FC236}">
              <a16:creationId xmlns:a16="http://schemas.microsoft.com/office/drawing/2014/main" id="{5034823A-A22E-48E2-9D36-FFEFDEB8D95D}"/>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5" name="n_3aveValue有形固定資産減価償却率">
          <a:extLst>
            <a:ext uri="{FF2B5EF4-FFF2-40B4-BE49-F238E27FC236}">
              <a16:creationId xmlns:a16="http://schemas.microsoft.com/office/drawing/2014/main" id="{9087B0E6-064F-4FD0-8BAC-79AA3A1CDE18}"/>
            </a:ext>
          </a:extLst>
        </xdr:cNvPr>
        <xdr:cNvSpPr txBox="1"/>
      </xdr:nvSpPr>
      <xdr:spPr>
        <a:xfrm>
          <a:off x="2324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6" name="n_4aveValue有形固定資産減価償却率">
          <a:extLst>
            <a:ext uri="{FF2B5EF4-FFF2-40B4-BE49-F238E27FC236}">
              <a16:creationId xmlns:a16="http://schemas.microsoft.com/office/drawing/2014/main" id="{9063A751-F61F-4E7D-8B38-6F43F4289D16}"/>
            </a:ext>
          </a:extLst>
        </xdr:cNvPr>
        <xdr:cNvSpPr txBox="1"/>
      </xdr:nvSpPr>
      <xdr:spPr>
        <a:xfrm>
          <a:off x="1562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81720</xdr:rowOff>
    </xdr:from>
    <xdr:ext cx="405111" cy="259045"/>
    <xdr:sp macro="" textlink="">
      <xdr:nvSpPr>
        <xdr:cNvPr id="97" name="n_1mainValue有形固定資産減価償却率">
          <a:extLst>
            <a:ext uri="{FF2B5EF4-FFF2-40B4-BE49-F238E27FC236}">
              <a16:creationId xmlns:a16="http://schemas.microsoft.com/office/drawing/2014/main" id="{7E332D00-2FA2-4705-BA1E-87E904B74B68}"/>
            </a:ext>
          </a:extLst>
        </xdr:cNvPr>
        <xdr:cNvSpPr txBox="1"/>
      </xdr:nvSpPr>
      <xdr:spPr>
        <a:xfrm>
          <a:off x="3836044" y="505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98" name="n_2mainValue有形固定資産減価償却率">
          <a:extLst>
            <a:ext uri="{FF2B5EF4-FFF2-40B4-BE49-F238E27FC236}">
              <a16:creationId xmlns:a16="http://schemas.microsoft.com/office/drawing/2014/main" id="{D0398546-EFF7-4128-B41D-5CFFABEFD67D}"/>
            </a:ext>
          </a:extLst>
        </xdr:cNvPr>
        <xdr:cNvSpPr txBox="1"/>
      </xdr:nvSpPr>
      <xdr:spPr>
        <a:xfrm>
          <a:off x="3086744" y="50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25735</xdr:rowOff>
    </xdr:from>
    <xdr:ext cx="405111" cy="259045"/>
    <xdr:sp macro="" textlink="">
      <xdr:nvSpPr>
        <xdr:cNvPr id="99" name="n_3mainValue有形固定資産減価償却率">
          <a:extLst>
            <a:ext uri="{FF2B5EF4-FFF2-40B4-BE49-F238E27FC236}">
              <a16:creationId xmlns:a16="http://schemas.microsoft.com/office/drawing/2014/main" id="{FD877060-F320-4AF6-8F72-A8016FA19992}"/>
            </a:ext>
          </a:extLst>
        </xdr:cNvPr>
        <xdr:cNvSpPr txBox="1"/>
      </xdr:nvSpPr>
      <xdr:spPr>
        <a:xfrm>
          <a:off x="2324744" y="5340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11341</xdr:rowOff>
    </xdr:from>
    <xdr:ext cx="405111" cy="259045"/>
    <xdr:sp macro="" textlink="">
      <xdr:nvSpPr>
        <xdr:cNvPr id="100" name="n_4mainValue有形固定資産減価償却率">
          <a:extLst>
            <a:ext uri="{FF2B5EF4-FFF2-40B4-BE49-F238E27FC236}">
              <a16:creationId xmlns:a16="http://schemas.microsoft.com/office/drawing/2014/main" id="{EF32E5DD-C5B6-4F6F-800B-ACC97E7DCC34}"/>
            </a:ext>
          </a:extLst>
        </xdr:cNvPr>
        <xdr:cNvSpPr txBox="1"/>
      </xdr:nvSpPr>
      <xdr:spPr>
        <a:xfrm>
          <a:off x="1562744" y="532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4F693C30-9E43-4857-B8A6-A08159DED21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74971B6F-8515-43F5-9944-9F3C371E5FF1}"/>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4FCD86B6-889A-49CB-95A3-749FF4CF72D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6F672C30-58F1-495F-9F6E-8DAD92006E2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8E200BE-D755-4ADD-83A4-1877AA6E8FA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1501BBF-29F6-413A-B0E9-5D940A0C4C7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B6B7213-6B2F-4C75-B9A1-0561C7EEFD6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8BCFBFC8-43D2-4D64-AFC1-76E7C695FF82}"/>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C7DA32A3-6F1F-4975-A53D-7811BE27A9EA}"/>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A1DD1AB8-6B4B-4D11-AC07-870B83D57EA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63B58ED-1CA2-4794-8010-1D2883FC044A}"/>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A9674C7B-F071-4554-9543-9965F0E9BBA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C5359BD-4C54-4F6C-89B1-600F894211F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債務負担比率は、近年実施してきた市債の繰上償還や発行抑制により将来負担額が減少し、類似団体の平均より低くなっている。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今後も交付税措置率の低い市債の発行をできるだけ抑え、将来負担額の抑制を図っていく。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162C6A2-E713-47C5-8217-80F9EB63C5F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999FC73-DBFE-4026-ACF7-AD2B2AEFC5A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E640B937-5780-4857-AA89-D9642E84AE7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BB0BCAAF-0956-463B-A743-4D16C8C2346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47789E6C-4E4F-4ED9-8E0F-4EDA09D51059}"/>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B93C973A-D46E-491F-9947-BF928C353129}"/>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AAF7EAA3-F63E-4629-9257-A5E7D2D6CC9D}"/>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616BB19F-CA5C-461D-9349-352B25269CD9}"/>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A81ED45C-85BF-4560-80AB-E296154ACA34}"/>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C2C2F484-5190-47D6-972A-5B3B4B9F511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60259705-7759-4DB8-8DE3-99760CC09945}"/>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4E8B59E-F67A-40CD-987C-F78BDE952F31}"/>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6D10CDBA-A48F-41D2-B1D5-866A2B0B89C7}"/>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CCC6620-9A90-4CB4-99A4-C3190980FEF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095E2DB-0356-402F-8ED8-034D3094A0E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9" name="直線コネクタ 128">
          <a:extLst>
            <a:ext uri="{FF2B5EF4-FFF2-40B4-BE49-F238E27FC236}">
              <a16:creationId xmlns:a16="http://schemas.microsoft.com/office/drawing/2014/main" id="{F496649C-B9FE-432E-8FB4-184C59A82DD9}"/>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0" name="債務償還比率最小値テキスト">
          <a:extLst>
            <a:ext uri="{FF2B5EF4-FFF2-40B4-BE49-F238E27FC236}">
              <a16:creationId xmlns:a16="http://schemas.microsoft.com/office/drawing/2014/main" id="{609B2831-4842-44A2-8023-E3FE473CDFBC}"/>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1" name="直線コネクタ 130">
          <a:extLst>
            <a:ext uri="{FF2B5EF4-FFF2-40B4-BE49-F238E27FC236}">
              <a16:creationId xmlns:a16="http://schemas.microsoft.com/office/drawing/2014/main" id="{9795863F-A962-4FDB-97F6-71CA6CDE30BB}"/>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EB21FC04-0483-4576-B8F0-88B6984F3B6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B50D3E03-5EBD-43C8-BFC5-2AC442C231D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4" name="債務償還比率平均値テキスト">
          <a:extLst>
            <a:ext uri="{FF2B5EF4-FFF2-40B4-BE49-F238E27FC236}">
              <a16:creationId xmlns:a16="http://schemas.microsoft.com/office/drawing/2014/main" id="{48C068EA-F996-4788-AF33-857375133EA3}"/>
            </a:ext>
          </a:extLst>
        </xdr:cNvPr>
        <xdr:cNvSpPr txBox="1"/>
      </xdr:nvSpPr>
      <xdr:spPr>
        <a:xfrm>
          <a:off x="14846300" y="512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5" name="フローチャート: 判断 134">
          <a:extLst>
            <a:ext uri="{FF2B5EF4-FFF2-40B4-BE49-F238E27FC236}">
              <a16:creationId xmlns:a16="http://schemas.microsoft.com/office/drawing/2014/main" id="{DA4D6944-4D8E-414A-A034-DCBD1C7EFD89}"/>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6" name="フローチャート: 判断 135">
          <a:extLst>
            <a:ext uri="{FF2B5EF4-FFF2-40B4-BE49-F238E27FC236}">
              <a16:creationId xmlns:a16="http://schemas.microsoft.com/office/drawing/2014/main" id="{3ADFC09E-04E4-4DA9-BFDD-24A275015E2F}"/>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7" name="フローチャート: 判断 136">
          <a:extLst>
            <a:ext uri="{FF2B5EF4-FFF2-40B4-BE49-F238E27FC236}">
              <a16:creationId xmlns:a16="http://schemas.microsoft.com/office/drawing/2014/main" id="{B5094827-8991-4D65-A745-C0FF1103B029}"/>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8" name="フローチャート: 判断 137">
          <a:extLst>
            <a:ext uri="{FF2B5EF4-FFF2-40B4-BE49-F238E27FC236}">
              <a16:creationId xmlns:a16="http://schemas.microsoft.com/office/drawing/2014/main" id="{6ECA2454-F72A-4B9B-B9C1-754FE667CB70}"/>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9" name="フローチャート: 判断 138">
          <a:extLst>
            <a:ext uri="{FF2B5EF4-FFF2-40B4-BE49-F238E27FC236}">
              <a16:creationId xmlns:a16="http://schemas.microsoft.com/office/drawing/2014/main" id="{9D84E094-9D20-41CA-B8EB-E552066168AD}"/>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6A40FA0-82C9-414D-892B-FCB1E821A59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45E5395-BFD7-4C86-83A3-2AAA9EADEB57}"/>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0B2E4C0-E240-49BC-9EFC-41709EF5E9C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B9D48F9-0ABD-4D36-BCC5-78C05912CC8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BB3FFB0-B3DB-4519-9DB7-2685FDB3FBB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152125</xdr:rowOff>
    </xdr:from>
    <xdr:to>
      <xdr:col>76</xdr:col>
      <xdr:colOff>73025</xdr:colOff>
      <xdr:row>30</xdr:row>
      <xdr:rowOff>82275</xdr:rowOff>
    </xdr:to>
    <xdr:sp macro="" textlink="">
      <xdr:nvSpPr>
        <xdr:cNvPr id="145" name="楕円 144">
          <a:extLst>
            <a:ext uri="{FF2B5EF4-FFF2-40B4-BE49-F238E27FC236}">
              <a16:creationId xmlns:a16="http://schemas.microsoft.com/office/drawing/2014/main" id="{F4EED393-7EC9-4FE2-BF5E-22123E580899}"/>
            </a:ext>
          </a:extLst>
        </xdr:cNvPr>
        <xdr:cNvSpPr/>
      </xdr:nvSpPr>
      <xdr:spPr>
        <a:xfrm>
          <a:off x="14744700" y="51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3552</xdr:rowOff>
    </xdr:from>
    <xdr:ext cx="469744" cy="259045"/>
    <xdr:sp macro="" textlink="">
      <xdr:nvSpPr>
        <xdr:cNvPr id="146" name="債務償還比率該当値テキスト">
          <a:extLst>
            <a:ext uri="{FF2B5EF4-FFF2-40B4-BE49-F238E27FC236}">
              <a16:creationId xmlns:a16="http://schemas.microsoft.com/office/drawing/2014/main" id="{43089056-F0C7-4314-A29F-AE62CD3E09A9}"/>
            </a:ext>
          </a:extLst>
        </xdr:cNvPr>
        <xdr:cNvSpPr txBox="1"/>
      </xdr:nvSpPr>
      <xdr:spPr>
        <a:xfrm>
          <a:off x="14846300" y="497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4904</xdr:rowOff>
    </xdr:from>
    <xdr:to>
      <xdr:col>72</xdr:col>
      <xdr:colOff>123825</xdr:colOff>
      <xdr:row>30</xdr:row>
      <xdr:rowOff>106504</xdr:rowOff>
    </xdr:to>
    <xdr:sp macro="" textlink="">
      <xdr:nvSpPr>
        <xdr:cNvPr id="147" name="楕円 146">
          <a:extLst>
            <a:ext uri="{FF2B5EF4-FFF2-40B4-BE49-F238E27FC236}">
              <a16:creationId xmlns:a16="http://schemas.microsoft.com/office/drawing/2014/main" id="{0D670A98-70A6-45FB-982E-299F3A737F1C}"/>
            </a:ext>
          </a:extLst>
        </xdr:cNvPr>
        <xdr:cNvSpPr/>
      </xdr:nvSpPr>
      <xdr:spPr>
        <a:xfrm>
          <a:off x="14033500" y="51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31475</xdr:rowOff>
    </xdr:from>
    <xdr:to>
      <xdr:col>76</xdr:col>
      <xdr:colOff>22225</xdr:colOff>
      <xdr:row>30</xdr:row>
      <xdr:rowOff>55704</xdr:rowOff>
    </xdr:to>
    <xdr:cxnSp macro="">
      <xdr:nvCxnSpPr>
        <xdr:cNvPr id="148" name="直線コネクタ 147">
          <a:extLst>
            <a:ext uri="{FF2B5EF4-FFF2-40B4-BE49-F238E27FC236}">
              <a16:creationId xmlns:a16="http://schemas.microsoft.com/office/drawing/2014/main" id="{1F41C347-A68E-4578-A07B-4CAD8896C190}"/>
            </a:ext>
          </a:extLst>
        </xdr:cNvPr>
        <xdr:cNvCxnSpPr/>
      </xdr:nvCxnSpPr>
      <xdr:spPr>
        <a:xfrm flipV="1">
          <a:off x="14084300" y="5174975"/>
          <a:ext cx="711200" cy="2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137012</xdr:rowOff>
    </xdr:from>
    <xdr:to>
      <xdr:col>68</xdr:col>
      <xdr:colOff>123825</xdr:colOff>
      <xdr:row>30</xdr:row>
      <xdr:rowOff>67162</xdr:rowOff>
    </xdr:to>
    <xdr:sp macro="" textlink="">
      <xdr:nvSpPr>
        <xdr:cNvPr id="149" name="楕円 148">
          <a:extLst>
            <a:ext uri="{FF2B5EF4-FFF2-40B4-BE49-F238E27FC236}">
              <a16:creationId xmlns:a16="http://schemas.microsoft.com/office/drawing/2014/main" id="{12B69805-08FE-4BB0-A7C7-DF8AC5DC8457}"/>
            </a:ext>
          </a:extLst>
        </xdr:cNvPr>
        <xdr:cNvSpPr/>
      </xdr:nvSpPr>
      <xdr:spPr>
        <a:xfrm>
          <a:off x="13271500" y="510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16362</xdr:rowOff>
    </xdr:from>
    <xdr:to>
      <xdr:col>72</xdr:col>
      <xdr:colOff>73025</xdr:colOff>
      <xdr:row>30</xdr:row>
      <xdr:rowOff>55704</xdr:rowOff>
    </xdr:to>
    <xdr:cxnSp macro="">
      <xdr:nvCxnSpPr>
        <xdr:cNvPr id="150" name="直線コネクタ 149">
          <a:extLst>
            <a:ext uri="{FF2B5EF4-FFF2-40B4-BE49-F238E27FC236}">
              <a16:creationId xmlns:a16="http://schemas.microsoft.com/office/drawing/2014/main" id="{0B7C4510-3B19-4286-B89F-3B892D85B600}"/>
            </a:ext>
          </a:extLst>
        </xdr:cNvPr>
        <xdr:cNvCxnSpPr/>
      </xdr:nvCxnSpPr>
      <xdr:spPr>
        <a:xfrm>
          <a:off x="13322300" y="5159862"/>
          <a:ext cx="762000" cy="3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26804</xdr:rowOff>
    </xdr:from>
    <xdr:to>
      <xdr:col>64</xdr:col>
      <xdr:colOff>123825</xdr:colOff>
      <xdr:row>31</xdr:row>
      <xdr:rowOff>128404</xdr:rowOff>
    </xdr:to>
    <xdr:sp macro="" textlink="">
      <xdr:nvSpPr>
        <xdr:cNvPr id="151" name="楕円 150">
          <a:extLst>
            <a:ext uri="{FF2B5EF4-FFF2-40B4-BE49-F238E27FC236}">
              <a16:creationId xmlns:a16="http://schemas.microsoft.com/office/drawing/2014/main" id="{86481E91-AB75-4EF5-9BC0-BFB0565394C6}"/>
            </a:ext>
          </a:extLst>
        </xdr:cNvPr>
        <xdr:cNvSpPr/>
      </xdr:nvSpPr>
      <xdr:spPr>
        <a:xfrm>
          <a:off x="12509500" y="534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16362</xdr:rowOff>
    </xdr:from>
    <xdr:to>
      <xdr:col>68</xdr:col>
      <xdr:colOff>73025</xdr:colOff>
      <xdr:row>31</xdr:row>
      <xdr:rowOff>77604</xdr:rowOff>
    </xdr:to>
    <xdr:cxnSp macro="">
      <xdr:nvCxnSpPr>
        <xdr:cNvPr id="152" name="直線コネクタ 151">
          <a:extLst>
            <a:ext uri="{FF2B5EF4-FFF2-40B4-BE49-F238E27FC236}">
              <a16:creationId xmlns:a16="http://schemas.microsoft.com/office/drawing/2014/main" id="{79DCFD8A-FA09-46A6-B0A5-EC578991AD6D}"/>
            </a:ext>
          </a:extLst>
        </xdr:cNvPr>
        <xdr:cNvCxnSpPr/>
      </xdr:nvCxnSpPr>
      <xdr:spPr>
        <a:xfrm flipV="1">
          <a:off x="12560300" y="5159862"/>
          <a:ext cx="762000" cy="23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19967</xdr:rowOff>
    </xdr:from>
    <xdr:to>
      <xdr:col>60</xdr:col>
      <xdr:colOff>123825</xdr:colOff>
      <xdr:row>31</xdr:row>
      <xdr:rowOff>121567</xdr:rowOff>
    </xdr:to>
    <xdr:sp macro="" textlink="">
      <xdr:nvSpPr>
        <xdr:cNvPr id="153" name="楕円 152">
          <a:extLst>
            <a:ext uri="{FF2B5EF4-FFF2-40B4-BE49-F238E27FC236}">
              <a16:creationId xmlns:a16="http://schemas.microsoft.com/office/drawing/2014/main" id="{7286C6CB-F734-49B8-A7C7-3181DD8EFC7A}"/>
            </a:ext>
          </a:extLst>
        </xdr:cNvPr>
        <xdr:cNvSpPr/>
      </xdr:nvSpPr>
      <xdr:spPr>
        <a:xfrm>
          <a:off x="11747500" y="53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70767</xdr:rowOff>
    </xdr:from>
    <xdr:to>
      <xdr:col>64</xdr:col>
      <xdr:colOff>73025</xdr:colOff>
      <xdr:row>31</xdr:row>
      <xdr:rowOff>77604</xdr:rowOff>
    </xdr:to>
    <xdr:cxnSp macro="">
      <xdr:nvCxnSpPr>
        <xdr:cNvPr id="154" name="直線コネクタ 153">
          <a:extLst>
            <a:ext uri="{FF2B5EF4-FFF2-40B4-BE49-F238E27FC236}">
              <a16:creationId xmlns:a16="http://schemas.microsoft.com/office/drawing/2014/main" id="{8217E629-14FC-4350-9864-F5A2CBA1103D}"/>
            </a:ext>
          </a:extLst>
        </xdr:cNvPr>
        <xdr:cNvCxnSpPr/>
      </xdr:nvCxnSpPr>
      <xdr:spPr>
        <a:xfrm>
          <a:off x="11798300" y="5385717"/>
          <a:ext cx="762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5" name="n_1aveValue債務償還比率">
          <a:extLst>
            <a:ext uri="{FF2B5EF4-FFF2-40B4-BE49-F238E27FC236}">
              <a16:creationId xmlns:a16="http://schemas.microsoft.com/office/drawing/2014/main" id="{D6D6C4FC-077F-476C-A3E6-7E55BCF9080D}"/>
            </a:ext>
          </a:extLst>
        </xdr:cNvPr>
        <xdr:cNvSpPr txBox="1"/>
      </xdr:nvSpPr>
      <xdr:spPr>
        <a:xfrm>
          <a:off x="13836727" y="52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6" name="n_2aveValue債務償還比率">
          <a:extLst>
            <a:ext uri="{FF2B5EF4-FFF2-40B4-BE49-F238E27FC236}">
              <a16:creationId xmlns:a16="http://schemas.microsoft.com/office/drawing/2014/main" id="{658229D4-8633-487E-B922-23F19EE5E07E}"/>
            </a:ext>
          </a:extLst>
        </xdr:cNvPr>
        <xdr:cNvSpPr txBox="1"/>
      </xdr:nvSpPr>
      <xdr:spPr>
        <a:xfrm>
          <a:off x="13087427" y="52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7" name="n_3aveValue債務償還比率">
          <a:extLst>
            <a:ext uri="{FF2B5EF4-FFF2-40B4-BE49-F238E27FC236}">
              <a16:creationId xmlns:a16="http://schemas.microsoft.com/office/drawing/2014/main" id="{B9073CE4-1B98-4F78-A86A-4ACAE6CE7A0F}"/>
            </a:ext>
          </a:extLst>
        </xdr:cNvPr>
        <xdr:cNvSpPr txBox="1"/>
      </xdr:nvSpPr>
      <xdr:spPr>
        <a:xfrm>
          <a:off x="12325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8" name="n_4aveValue債務償還比率">
          <a:extLst>
            <a:ext uri="{FF2B5EF4-FFF2-40B4-BE49-F238E27FC236}">
              <a16:creationId xmlns:a16="http://schemas.microsoft.com/office/drawing/2014/main" id="{D5EEB54D-4470-4DCB-8009-BED5E674D519}"/>
            </a:ext>
          </a:extLst>
        </xdr:cNvPr>
        <xdr:cNvSpPr txBox="1"/>
      </xdr:nvSpPr>
      <xdr:spPr>
        <a:xfrm>
          <a:off x="11563427" y="544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123031</xdr:rowOff>
    </xdr:from>
    <xdr:ext cx="469744" cy="259045"/>
    <xdr:sp macro="" textlink="">
      <xdr:nvSpPr>
        <xdr:cNvPr id="159" name="n_1mainValue債務償還比率">
          <a:extLst>
            <a:ext uri="{FF2B5EF4-FFF2-40B4-BE49-F238E27FC236}">
              <a16:creationId xmlns:a16="http://schemas.microsoft.com/office/drawing/2014/main" id="{23CE1F19-2D60-41FA-8125-7B24252FDE0B}"/>
            </a:ext>
          </a:extLst>
        </xdr:cNvPr>
        <xdr:cNvSpPr txBox="1"/>
      </xdr:nvSpPr>
      <xdr:spPr>
        <a:xfrm>
          <a:off x="13836727" y="492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83689</xdr:rowOff>
    </xdr:from>
    <xdr:ext cx="469744" cy="259045"/>
    <xdr:sp macro="" textlink="">
      <xdr:nvSpPr>
        <xdr:cNvPr id="160" name="n_2mainValue債務償還比率">
          <a:extLst>
            <a:ext uri="{FF2B5EF4-FFF2-40B4-BE49-F238E27FC236}">
              <a16:creationId xmlns:a16="http://schemas.microsoft.com/office/drawing/2014/main" id="{F589A888-81D3-4B54-9CC3-BE76BD5EF313}"/>
            </a:ext>
          </a:extLst>
        </xdr:cNvPr>
        <xdr:cNvSpPr txBox="1"/>
      </xdr:nvSpPr>
      <xdr:spPr>
        <a:xfrm>
          <a:off x="13087427" y="488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119531</xdr:rowOff>
    </xdr:from>
    <xdr:ext cx="469744" cy="259045"/>
    <xdr:sp macro="" textlink="">
      <xdr:nvSpPr>
        <xdr:cNvPr id="161" name="n_3mainValue債務償還比率">
          <a:extLst>
            <a:ext uri="{FF2B5EF4-FFF2-40B4-BE49-F238E27FC236}">
              <a16:creationId xmlns:a16="http://schemas.microsoft.com/office/drawing/2014/main" id="{9472CA65-BB96-4101-B13A-FA2DE2202740}"/>
            </a:ext>
          </a:extLst>
        </xdr:cNvPr>
        <xdr:cNvSpPr txBox="1"/>
      </xdr:nvSpPr>
      <xdr:spPr>
        <a:xfrm>
          <a:off x="12325427" y="543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138094</xdr:rowOff>
    </xdr:from>
    <xdr:ext cx="469744" cy="259045"/>
    <xdr:sp macro="" textlink="">
      <xdr:nvSpPr>
        <xdr:cNvPr id="162" name="n_4mainValue債務償還比率">
          <a:extLst>
            <a:ext uri="{FF2B5EF4-FFF2-40B4-BE49-F238E27FC236}">
              <a16:creationId xmlns:a16="http://schemas.microsoft.com/office/drawing/2014/main" id="{68FDDAE7-4C73-4129-83C1-0E3A958BAF9C}"/>
            </a:ext>
          </a:extLst>
        </xdr:cNvPr>
        <xdr:cNvSpPr txBox="1"/>
      </xdr:nvSpPr>
      <xdr:spPr>
        <a:xfrm>
          <a:off x="11563427" y="511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19DE387C-30E5-40E4-B907-CC12EB35CEA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905ABE8B-B554-44FE-BF0D-EB3ED700C80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12851DD-5EE0-4BAC-A75C-DD0E211C2D0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F05EDE62-2DF1-4221-B68E-D64E64C921C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A301B8E-57E4-407E-A261-74D029AB480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FC3D215-4E84-4313-9244-08EAD31A2F6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3D8C405-AE70-4CC2-B697-3EBF3FA0C65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085697-C7E9-4330-8E05-24BA02BE03F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704A8E-0D6B-4040-9D7C-D5B16EE3F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06A6909-F777-403E-A3CB-35703FFD2B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E46A01-1268-4E3B-8962-708165BAA1F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46A38C-FD5C-4413-B3F0-7D14CBB639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70338D-9FF0-4915-882F-F4935479D03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D8FEA3-BCF5-433D-A7C8-B9E94E2BC99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2877BE-1271-46C7-ABB4-B3E64FDD10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F5812C9-744F-4C61-92B8-8449D681422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30,920
30,404
357.31
22,913,086
21,466,025
1,136,437
12,579,152
19,181,221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0F5328-4064-49D5-8C9E-5C414D5FFED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777D01-0D20-4651-A4FA-CF3A3E8CB0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B7E840-7B2C-4C9E-8860-E79708DA6B5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9A854F-B44D-4C7A-8EDE-9548222C49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F6E1C8-AC51-48BE-8864-D2E5287D9F8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86A22E8-4C0A-477A-B73A-7379979A229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5C8900-D1BB-4E39-B709-3C11C0E496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0650B8-3948-4AB1-8D7A-93369A05D0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F377E2-3641-4BD4-8570-BF0684ED7D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D81935-7286-40F5-910B-26ED2E7E1EB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E84AC0-3D2B-455C-9CCE-19113E9830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B0F42FD-EECD-4347-922C-0DDF509DE1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3AD10F-913F-4C6E-9E02-F112D1D127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354F544-06DD-4835-9012-383F36006B0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8D91BB-AAD2-4983-B6D2-D63C3F8D95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7559E4-D2F1-4EF4-B3FF-9CCD626C049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F8B786-230F-49CD-AC07-2D947150D34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8FABFF-8E6B-41E1-95FB-74F2AEC858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40E524-55B7-4975-8EA1-30A474AE34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B16B16-B5CE-4EFB-970D-FBB2FE8820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3F03F0E-F9B7-4A64-812C-67A59F39A90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6DF450-F4A3-4023-BC7D-B7A1C7BEFF7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601DFE-484C-48E8-8FE9-88AB396CD7D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320A13-EF58-4527-AEB4-F10A3A9C977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86FB8C-8A90-4AC7-A668-63576974419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51950F-7F76-4162-9771-78559D354B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78B1F8-124E-48F2-8715-D6D43FEAD95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8FC111-20DF-48AE-BA3D-A3D482D92D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8F2456-3AB8-4B34-9777-B75CE93C6AE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877790F-AB76-4899-A849-201B16B2BF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2536D0-FFF7-4B9E-AF1C-94A2BBB3B8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C459AF5-9D62-474B-9B84-C3D12B8A4B8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76C025E-B3E1-4443-A1C1-7E63E20F802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CA1EE19-B514-47F2-BF48-DE3368A9D4D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46E9A70-90DE-4204-A8FB-C32C2FDA84F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B9AF83E-AFA9-410C-A40C-CA997960EC5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111628E-707A-496E-9480-D874DD0A059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1602450-40D7-40E9-8D22-3CD1013D27D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4F98320-90C0-40B6-B635-610C6EB4612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2E416C3-3AB8-42AD-A1FB-AB328B68A12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FAF06C4-FBF3-487D-9201-BF2A65C2DB3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1B241B2-E1B3-4C5B-A7BD-65CE9FD4349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637BB48-BEB0-4969-B5E3-AB825D8D7BF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52F1FAE-29BD-43FB-B0C2-FB1310633B2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3BE2DC1-0963-4B86-B9E5-424F3F4558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2E2A7076-DFA1-4873-B6FD-3DE890486D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CF5E47A1-C23E-4E0F-9E4F-CEA6F24BE1E8}"/>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3B363CE1-FBF8-4696-B54B-804F3A527C7F}"/>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E45E63D6-C9BF-4EF3-BE66-0ADC358CF823}"/>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9B8E0826-8E18-484A-A054-8B095E32F407}"/>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2885FD45-807D-41DC-9849-642EFD775747}"/>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26B0B468-2843-4F7D-8F43-E4F2EADE24CE}"/>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2BC25CC7-AB42-47E0-9B96-B18BDE7B4B32}"/>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F3643F1C-3582-4B84-A01A-4412732A3172}"/>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34622CE8-211C-4153-B34C-77F61C9051D1}"/>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EE48343-FB28-46D4-87BF-1E0623F8EDEA}"/>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FBFB670-1867-42F0-8EEA-1BBE751CDB9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C6C1B9-9B42-41BC-A5C3-7278907B59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E192C7-38CC-4CB4-AC6D-0ABD0B233AA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35B9B96-CDBE-4A30-9022-4A34C658A2E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3E2E88-5079-40E1-8DFB-1321B969DD0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38735</xdr:rowOff>
    </xdr:from>
    <xdr:to>
      <xdr:col>24</xdr:col>
      <xdr:colOff>114300</xdr:colOff>
      <xdr:row>38</xdr:row>
      <xdr:rowOff>140335</xdr:rowOff>
    </xdr:to>
    <xdr:sp macro="" textlink="">
      <xdr:nvSpPr>
        <xdr:cNvPr id="73" name="楕円 72">
          <a:extLst>
            <a:ext uri="{FF2B5EF4-FFF2-40B4-BE49-F238E27FC236}">
              <a16:creationId xmlns:a16="http://schemas.microsoft.com/office/drawing/2014/main" id="{E223A511-4621-48C0-B8A4-FFC689477587}"/>
            </a:ext>
          </a:extLst>
        </xdr:cNvPr>
        <xdr:cNvSpPr/>
      </xdr:nvSpPr>
      <xdr:spPr>
        <a:xfrm>
          <a:off x="4584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17162</xdr:rowOff>
    </xdr:from>
    <xdr:ext cx="405111" cy="259045"/>
    <xdr:sp macro="" textlink="">
      <xdr:nvSpPr>
        <xdr:cNvPr id="74" name="【道路】&#10;有形固定資産減価償却率該当値テキスト">
          <a:extLst>
            <a:ext uri="{FF2B5EF4-FFF2-40B4-BE49-F238E27FC236}">
              <a16:creationId xmlns:a16="http://schemas.microsoft.com/office/drawing/2014/main" id="{E9B8474F-E23F-4918-8B68-77FAF000B827}"/>
            </a:ext>
          </a:extLst>
        </xdr:cNvPr>
        <xdr:cNvSpPr txBox="1"/>
      </xdr:nvSpPr>
      <xdr:spPr>
        <a:xfrm>
          <a:off x="467360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5" name="楕円 74">
          <a:extLst>
            <a:ext uri="{FF2B5EF4-FFF2-40B4-BE49-F238E27FC236}">
              <a16:creationId xmlns:a16="http://schemas.microsoft.com/office/drawing/2014/main" id="{E4F8C270-E8DD-475A-88A4-D33F261F04E8}"/>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89535</xdr:rowOff>
    </xdr:to>
    <xdr:cxnSp macro="">
      <xdr:nvCxnSpPr>
        <xdr:cNvPr id="76" name="直線コネクタ 75">
          <a:extLst>
            <a:ext uri="{FF2B5EF4-FFF2-40B4-BE49-F238E27FC236}">
              <a16:creationId xmlns:a16="http://schemas.microsoft.com/office/drawing/2014/main" id="{F539DCAF-100B-4968-B668-FDB7E1305DC0}"/>
            </a:ext>
          </a:extLst>
        </xdr:cNvPr>
        <xdr:cNvCxnSpPr/>
      </xdr:nvCxnSpPr>
      <xdr:spPr>
        <a:xfrm>
          <a:off x="3797300" y="65684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137795</xdr:rowOff>
    </xdr:from>
    <xdr:to>
      <xdr:col>15</xdr:col>
      <xdr:colOff>101600</xdr:colOff>
      <xdr:row>38</xdr:row>
      <xdr:rowOff>67945</xdr:rowOff>
    </xdr:to>
    <xdr:sp macro="" textlink="">
      <xdr:nvSpPr>
        <xdr:cNvPr id="77" name="楕円 76">
          <a:extLst>
            <a:ext uri="{FF2B5EF4-FFF2-40B4-BE49-F238E27FC236}">
              <a16:creationId xmlns:a16="http://schemas.microsoft.com/office/drawing/2014/main" id="{70A434E4-F2D6-407D-AC0F-D3A6FA514EEC}"/>
            </a:ext>
          </a:extLst>
        </xdr:cNvPr>
        <xdr:cNvSpPr/>
      </xdr:nvSpPr>
      <xdr:spPr>
        <a:xfrm>
          <a:off x="2857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17145</xdr:rowOff>
    </xdr:from>
    <xdr:to>
      <xdr:col>19</xdr:col>
      <xdr:colOff>177800</xdr:colOff>
      <xdr:row>38</xdr:row>
      <xdr:rowOff>53340</xdr:rowOff>
    </xdr:to>
    <xdr:cxnSp macro="">
      <xdr:nvCxnSpPr>
        <xdr:cNvPr id="78" name="直線コネクタ 77">
          <a:extLst>
            <a:ext uri="{FF2B5EF4-FFF2-40B4-BE49-F238E27FC236}">
              <a16:creationId xmlns:a16="http://schemas.microsoft.com/office/drawing/2014/main" id="{4AD08301-FDB1-4DB1-888B-40F3440CD73F}"/>
            </a:ext>
          </a:extLst>
        </xdr:cNvPr>
        <xdr:cNvCxnSpPr/>
      </xdr:nvCxnSpPr>
      <xdr:spPr>
        <a:xfrm>
          <a:off x="2908300" y="65322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9" name="楕円 78">
          <a:extLst>
            <a:ext uri="{FF2B5EF4-FFF2-40B4-BE49-F238E27FC236}">
              <a16:creationId xmlns:a16="http://schemas.microsoft.com/office/drawing/2014/main" id="{E172D919-6F5C-43E3-ACB4-1C6052BABEC7}"/>
            </a:ext>
          </a:extLst>
        </xdr:cNvPr>
        <xdr:cNvSpPr/>
      </xdr:nvSpPr>
      <xdr:spPr>
        <a:xfrm>
          <a:off x="196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38</xdr:row>
      <xdr:rowOff>17145</xdr:rowOff>
    </xdr:to>
    <xdr:cxnSp macro="">
      <xdr:nvCxnSpPr>
        <xdr:cNvPr id="80" name="直線コネクタ 79">
          <a:extLst>
            <a:ext uri="{FF2B5EF4-FFF2-40B4-BE49-F238E27FC236}">
              <a16:creationId xmlns:a16="http://schemas.microsoft.com/office/drawing/2014/main" id="{5FA44B05-7D25-4DF5-A7AE-D68A3BD2C116}"/>
            </a:ext>
          </a:extLst>
        </xdr:cNvPr>
        <xdr:cNvCxnSpPr/>
      </xdr:nvCxnSpPr>
      <xdr:spPr>
        <a:xfrm>
          <a:off x="2019300" y="64979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33020</xdr:rowOff>
    </xdr:from>
    <xdr:to>
      <xdr:col>6</xdr:col>
      <xdr:colOff>38100</xdr:colOff>
      <xdr:row>37</xdr:row>
      <xdr:rowOff>134620</xdr:rowOff>
    </xdr:to>
    <xdr:sp macro="" textlink="">
      <xdr:nvSpPr>
        <xdr:cNvPr id="81" name="楕円 80">
          <a:extLst>
            <a:ext uri="{FF2B5EF4-FFF2-40B4-BE49-F238E27FC236}">
              <a16:creationId xmlns:a16="http://schemas.microsoft.com/office/drawing/2014/main" id="{9C5000BC-7D67-48CF-AAA8-A75BA8479B39}"/>
            </a:ext>
          </a:extLst>
        </xdr:cNvPr>
        <xdr:cNvSpPr/>
      </xdr:nvSpPr>
      <xdr:spPr>
        <a:xfrm>
          <a:off x="1079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83820</xdr:rowOff>
    </xdr:from>
    <xdr:to>
      <xdr:col>10</xdr:col>
      <xdr:colOff>114300</xdr:colOff>
      <xdr:row>37</xdr:row>
      <xdr:rowOff>154305</xdr:rowOff>
    </xdr:to>
    <xdr:cxnSp macro="">
      <xdr:nvCxnSpPr>
        <xdr:cNvPr id="82" name="直線コネクタ 81">
          <a:extLst>
            <a:ext uri="{FF2B5EF4-FFF2-40B4-BE49-F238E27FC236}">
              <a16:creationId xmlns:a16="http://schemas.microsoft.com/office/drawing/2014/main" id="{6ED7406D-9AEF-418C-8750-030BA294B090}"/>
            </a:ext>
          </a:extLst>
        </xdr:cNvPr>
        <xdr:cNvCxnSpPr/>
      </xdr:nvCxnSpPr>
      <xdr:spPr>
        <a:xfrm>
          <a:off x="1130300" y="64274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42241888-839D-4C29-B407-A162446EF98D}"/>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CE5872AD-8530-4ACD-93BF-D16545F200E1}"/>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5ABC83E7-7387-4FD6-89D5-BFA6904AD728}"/>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4C2785A6-1E7F-4682-9A89-FA4DB62A3285}"/>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120667</xdr:rowOff>
    </xdr:from>
    <xdr:ext cx="405111" cy="259045"/>
    <xdr:sp macro="" textlink="">
      <xdr:nvSpPr>
        <xdr:cNvPr id="87" name="n_1mainValue【道路】&#10;有形固定資産減価償却率">
          <a:extLst>
            <a:ext uri="{FF2B5EF4-FFF2-40B4-BE49-F238E27FC236}">
              <a16:creationId xmlns:a16="http://schemas.microsoft.com/office/drawing/2014/main" id="{9514481F-E9C3-4B64-829D-6C5F1314445A}"/>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84472</xdr:rowOff>
    </xdr:from>
    <xdr:ext cx="405111" cy="259045"/>
    <xdr:sp macro="" textlink="">
      <xdr:nvSpPr>
        <xdr:cNvPr id="88" name="n_2mainValue【道路】&#10;有形固定資産減価償却率">
          <a:extLst>
            <a:ext uri="{FF2B5EF4-FFF2-40B4-BE49-F238E27FC236}">
              <a16:creationId xmlns:a16="http://schemas.microsoft.com/office/drawing/2014/main" id="{0A5FDA51-C006-43FF-8FCE-32313B3E1405}"/>
            </a:ext>
          </a:extLst>
        </xdr:cNvPr>
        <xdr:cNvSpPr txBox="1"/>
      </xdr:nvSpPr>
      <xdr:spPr>
        <a:xfrm>
          <a:off x="2705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9" name="n_3mainValue【道路】&#10;有形固定資産減価償却率">
          <a:extLst>
            <a:ext uri="{FF2B5EF4-FFF2-40B4-BE49-F238E27FC236}">
              <a16:creationId xmlns:a16="http://schemas.microsoft.com/office/drawing/2014/main" id="{638A616D-2B34-4E8E-A80F-29634EABA67D}"/>
            </a:ext>
          </a:extLst>
        </xdr:cNvPr>
        <xdr:cNvSpPr txBox="1"/>
      </xdr:nvSpPr>
      <xdr:spPr>
        <a:xfrm>
          <a:off x="1816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90" name="n_4mainValue【道路】&#10;有形固定資産減価償却率">
          <a:extLst>
            <a:ext uri="{FF2B5EF4-FFF2-40B4-BE49-F238E27FC236}">
              <a16:creationId xmlns:a16="http://schemas.microsoft.com/office/drawing/2014/main" id="{601B2B55-F621-4F31-B678-8AAE8DE6AE16}"/>
            </a:ext>
          </a:extLst>
        </xdr:cNvPr>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3223A18-0D8B-4FD6-A05D-AA958CCEB5E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B0D8432-BEDD-4B3F-8EB1-CDB8AED22F4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C5C0B4B-A7E0-4F5B-B134-B7F4F03D02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793B3DE-F1BD-49C1-965C-51E538B9C65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21FA9C4-28EF-46DA-A222-4592EC8E26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F84D21A-4D62-4323-A29D-0EEAD92CDCF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53F1C76-FEB8-4EB0-88C6-5CA9D1E173C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E122B52-05CD-4080-A692-73C7AA862F2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54339F3-1DEF-4998-999C-23C627D712E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A3FF571-DCB2-4613-BB2B-04BF479E7B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39ACE97-F3C7-4D7D-8BB7-242C87CD387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DCA6B64-B224-44C6-AF97-353063243F7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7620793-5B33-4B52-A9ED-E079BB5BFCB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F816C00-8F5C-47D1-BB97-4CFDCA3A034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556434B-12DC-4105-8C22-E530FD6AB1C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753ABAE-A48D-4BDF-A6EC-C990E2FBC99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FCCEC9B-ABEF-4633-8828-8E10DDFE659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3B8C957-76C0-48A3-8F4B-F6F961A0C22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849268B-452A-4C38-95DB-5AFED411A16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ACD8698C-DADA-4F64-8076-C678BAE56A4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86B1843-CF29-4753-ACD0-A8BED962A9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37F7A7C-B0B8-4658-BC18-1D54F49D315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0641F31-7904-41B7-B71F-3D44A9B8177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D69310E6-8441-4949-90B6-A9A101C1923E}"/>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D6980FA5-0704-4571-A6BF-28985C09442A}"/>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DFD52CAD-65CF-4AF2-BCF1-31761570A879}"/>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DAF28D45-27B6-43B2-A0B7-E562C1E1B03D}"/>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637CB3B8-0127-4810-A26A-D0E44439A3FF}"/>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F24ACE9F-E748-45AF-8FE7-93B02C9CCD9F}"/>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5B6E5DB4-7460-4FD7-BDA3-C022705D4FF9}"/>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E9C47773-D08A-4C42-BF7E-3AB80F4F088A}"/>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2B263ACA-C8D4-4D3C-8449-B37D1C595A2F}"/>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E32D8AC8-A50E-4396-A6F6-EF80BB5F7772}"/>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1FAA055-B238-4461-9FD2-A9EAC671D1EB}"/>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C4FB2BF-34DC-4619-87FA-CD77EAFC11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509FAF0-D288-4D8D-BABE-DB6BF4C4FAE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F28F0EA-BDA9-4B1D-AB96-D38187B468B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0568DCB-6CD3-4E7E-B21F-0F7F8804547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912990B-9487-49C6-BE38-1F9B94061AF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50050</xdr:rowOff>
    </xdr:from>
    <xdr:to>
      <xdr:col>55</xdr:col>
      <xdr:colOff>50800</xdr:colOff>
      <xdr:row>38</xdr:row>
      <xdr:rowOff>151650</xdr:rowOff>
    </xdr:to>
    <xdr:sp macro="" textlink="">
      <xdr:nvSpPr>
        <xdr:cNvPr id="130" name="楕円 129">
          <a:extLst>
            <a:ext uri="{FF2B5EF4-FFF2-40B4-BE49-F238E27FC236}">
              <a16:creationId xmlns:a16="http://schemas.microsoft.com/office/drawing/2014/main" id="{D282BD73-90D9-43D7-B7DE-7E896E739075}"/>
            </a:ext>
          </a:extLst>
        </xdr:cNvPr>
        <xdr:cNvSpPr/>
      </xdr:nvSpPr>
      <xdr:spPr>
        <a:xfrm>
          <a:off x="10426700" y="65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72928</xdr:rowOff>
    </xdr:from>
    <xdr:ext cx="534377" cy="259045"/>
    <xdr:sp macro="" textlink="">
      <xdr:nvSpPr>
        <xdr:cNvPr id="131" name="【道路】&#10;一人当たり延長該当値テキスト">
          <a:extLst>
            <a:ext uri="{FF2B5EF4-FFF2-40B4-BE49-F238E27FC236}">
              <a16:creationId xmlns:a16="http://schemas.microsoft.com/office/drawing/2014/main" id="{EEDAD461-D396-415E-B319-D6C05764D830}"/>
            </a:ext>
          </a:extLst>
        </xdr:cNvPr>
        <xdr:cNvSpPr txBox="1"/>
      </xdr:nvSpPr>
      <xdr:spPr>
        <a:xfrm>
          <a:off x="10515600" y="64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64700</xdr:rowOff>
    </xdr:from>
    <xdr:to>
      <xdr:col>50</xdr:col>
      <xdr:colOff>165100</xdr:colOff>
      <xdr:row>38</xdr:row>
      <xdr:rowOff>166300</xdr:rowOff>
    </xdr:to>
    <xdr:sp macro="" textlink="">
      <xdr:nvSpPr>
        <xdr:cNvPr id="132" name="楕円 131">
          <a:extLst>
            <a:ext uri="{FF2B5EF4-FFF2-40B4-BE49-F238E27FC236}">
              <a16:creationId xmlns:a16="http://schemas.microsoft.com/office/drawing/2014/main" id="{06FB5E50-1FB3-4BAF-A586-5441D8472ADC}"/>
            </a:ext>
          </a:extLst>
        </xdr:cNvPr>
        <xdr:cNvSpPr/>
      </xdr:nvSpPr>
      <xdr:spPr>
        <a:xfrm>
          <a:off x="9588500" y="65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100850</xdr:rowOff>
    </xdr:from>
    <xdr:to>
      <xdr:col>55</xdr:col>
      <xdr:colOff>0</xdr:colOff>
      <xdr:row>38</xdr:row>
      <xdr:rowOff>115500</xdr:rowOff>
    </xdr:to>
    <xdr:cxnSp macro="">
      <xdr:nvCxnSpPr>
        <xdr:cNvPr id="133" name="直線コネクタ 132">
          <a:extLst>
            <a:ext uri="{FF2B5EF4-FFF2-40B4-BE49-F238E27FC236}">
              <a16:creationId xmlns:a16="http://schemas.microsoft.com/office/drawing/2014/main" id="{38FBBF8C-27E9-48D6-BB4F-287F6520BA87}"/>
            </a:ext>
          </a:extLst>
        </xdr:cNvPr>
        <xdr:cNvCxnSpPr/>
      </xdr:nvCxnSpPr>
      <xdr:spPr>
        <a:xfrm flipV="1">
          <a:off x="9639300" y="6615950"/>
          <a:ext cx="838200" cy="1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77330</xdr:rowOff>
    </xdr:from>
    <xdr:to>
      <xdr:col>46</xdr:col>
      <xdr:colOff>38100</xdr:colOff>
      <xdr:row>39</xdr:row>
      <xdr:rowOff>7480</xdr:rowOff>
    </xdr:to>
    <xdr:sp macro="" textlink="">
      <xdr:nvSpPr>
        <xdr:cNvPr id="134" name="楕円 133">
          <a:extLst>
            <a:ext uri="{FF2B5EF4-FFF2-40B4-BE49-F238E27FC236}">
              <a16:creationId xmlns:a16="http://schemas.microsoft.com/office/drawing/2014/main" id="{DE92A2E1-1DC6-45E7-810A-68A40A25CDF5}"/>
            </a:ext>
          </a:extLst>
        </xdr:cNvPr>
        <xdr:cNvSpPr/>
      </xdr:nvSpPr>
      <xdr:spPr>
        <a:xfrm>
          <a:off x="8699500" y="65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115500</xdr:rowOff>
    </xdr:from>
    <xdr:to>
      <xdr:col>50</xdr:col>
      <xdr:colOff>114300</xdr:colOff>
      <xdr:row>38</xdr:row>
      <xdr:rowOff>128130</xdr:rowOff>
    </xdr:to>
    <xdr:cxnSp macro="">
      <xdr:nvCxnSpPr>
        <xdr:cNvPr id="135" name="直線コネクタ 134">
          <a:extLst>
            <a:ext uri="{FF2B5EF4-FFF2-40B4-BE49-F238E27FC236}">
              <a16:creationId xmlns:a16="http://schemas.microsoft.com/office/drawing/2014/main" id="{3BA39259-B8D6-490C-8FE9-82A5F6835921}"/>
            </a:ext>
          </a:extLst>
        </xdr:cNvPr>
        <xdr:cNvCxnSpPr/>
      </xdr:nvCxnSpPr>
      <xdr:spPr>
        <a:xfrm flipV="1">
          <a:off x="8750300" y="6630600"/>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91484</xdr:rowOff>
    </xdr:from>
    <xdr:to>
      <xdr:col>41</xdr:col>
      <xdr:colOff>101600</xdr:colOff>
      <xdr:row>39</xdr:row>
      <xdr:rowOff>21634</xdr:rowOff>
    </xdr:to>
    <xdr:sp macro="" textlink="">
      <xdr:nvSpPr>
        <xdr:cNvPr id="136" name="楕円 135">
          <a:extLst>
            <a:ext uri="{FF2B5EF4-FFF2-40B4-BE49-F238E27FC236}">
              <a16:creationId xmlns:a16="http://schemas.microsoft.com/office/drawing/2014/main" id="{B83EF634-4D39-4B78-9119-BA0EE796C1FA}"/>
            </a:ext>
          </a:extLst>
        </xdr:cNvPr>
        <xdr:cNvSpPr/>
      </xdr:nvSpPr>
      <xdr:spPr>
        <a:xfrm>
          <a:off x="7810500" y="660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128130</xdr:rowOff>
    </xdr:from>
    <xdr:to>
      <xdr:col>45</xdr:col>
      <xdr:colOff>177800</xdr:colOff>
      <xdr:row>38</xdr:row>
      <xdr:rowOff>142284</xdr:rowOff>
    </xdr:to>
    <xdr:cxnSp macro="">
      <xdr:nvCxnSpPr>
        <xdr:cNvPr id="137" name="直線コネクタ 136">
          <a:extLst>
            <a:ext uri="{FF2B5EF4-FFF2-40B4-BE49-F238E27FC236}">
              <a16:creationId xmlns:a16="http://schemas.microsoft.com/office/drawing/2014/main" id="{903A0787-C13E-40A9-A2BF-9BE7B003D203}"/>
            </a:ext>
          </a:extLst>
        </xdr:cNvPr>
        <xdr:cNvCxnSpPr/>
      </xdr:nvCxnSpPr>
      <xdr:spPr>
        <a:xfrm flipV="1">
          <a:off x="7861300" y="6643230"/>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99714</xdr:rowOff>
    </xdr:from>
    <xdr:to>
      <xdr:col>36</xdr:col>
      <xdr:colOff>165100</xdr:colOff>
      <xdr:row>39</xdr:row>
      <xdr:rowOff>29864</xdr:rowOff>
    </xdr:to>
    <xdr:sp macro="" textlink="">
      <xdr:nvSpPr>
        <xdr:cNvPr id="138" name="楕円 137">
          <a:extLst>
            <a:ext uri="{FF2B5EF4-FFF2-40B4-BE49-F238E27FC236}">
              <a16:creationId xmlns:a16="http://schemas.microsoft.com/office/drawing/2014/main" id="{62CCFBC5-31F3-4F59-9C3F-7C9D30E49EAC}"/>
            </a:ext>
          </a:extLst>
        </xdr:cNvPr>
        <xdr:cNvSpPr/>
      </xdr:nvSpPr>
      <xdr:spPr>
        <a:xfrm>
          <a:off x="6921500" y="661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142284</xdr:rowOff>
    </xdr:from>
    <xdr:to>
      <xdr:col>41</xdr:col>
      <xdr:colOff>50800</xdr:colOff>
      <xdr:row>38</xdr:row>
      <xdr:rowOff>150514</xdr:rowOff>
    </xdr:to>
    <xdr:cxnSp macro="">
      <xdr:nvCxnSpPr>
        <xdr:cNvPr id="139" name="直線コネクタ 138">
          <a:extLst>
            <a:ext uri="{FF2B5EF4-FFF2-40B4-BE49-F238E27FC236}">
              <a16:creationId xmlns:a16="http://schemas.microsoft.com/office/drawing/2014/main" id="{12B4E78D-AD92-4DD2-B2D2-34C1B07E0D4F}"/>
            </a:ext>
          </a:extLst>
        </xdr:cNvPr>
        <xdr:cNvCxnSpPr/>
      </xdr:nvCxnSpPr>
      <xdr:spPr>
        <a:xfrm flipV="1">
          <a:off x="6972300" y="665738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3F2B24AA-C179-43EB-8C5E-1ABA8EFC3A8B}"/>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EC1E7599-6F2C-498A-A9CE-FEF44E7542CB}"/>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EA9EBD4A-6E77-4C2E-AF9A-FD17B2FEDEE5}"/>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87B194E4-1358-47BA-B597-59B68DD85356}"/>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11377</xdr:rowOff>
    </xdr:from>
    <xdr:ext cx="534377" cy="259045"/>
    <xdr:sp macro="" textlink="">
      <xdr:nvSpPr>
        <xdr:cNvPr id="144" name="n_1mainValue【道路】&#10;一人当たり延長">
          <a:extLst>
            <a:ext uri="{FF2B5EF4-FFF2-40B4-BE49-F238E27FC236}">
              <a16:creationId xmlns:a16="http://schemas.microsoft.com/office/drawing/2014/main" id="{A1EA5415-CE29-4023-BEEF-51F2B2F0413C}"/>
            </a:ext>
          </a:extLst>
        </xdr:cNvPr>
        <xdr:cNvSpPr txBox="1"/>
      </xdr:nvSpPr>
      <xdr:spPr>
        <a:xfrm>
          <a:off x="9359411" y="635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24007</xdr:rowOff>
    </xdr:from>
    <xdr:ext cx="534377" cy="259045"/>
    <xdr:sp macro="" textlink="">
      <xdr:nvSpPr>
        <xdr:cNvPr id="145" name="n_2mainValue【道路】&#10;一人当たり延長">
          <a:extLst>
            <a:ext uri="{FF2B5EF4-FFF2-40B4-BE49-F238E27FC236}">
              <a16:creationId xmlns:a16="http://schemas.microsoft.com/office/drawing/2014/main" id="{8D836AE0-0315-4094-8B40-42E8436ED641}"/>
            </a:ext>
          </a:extLst>
        </xdr:cNvPr>
        <xdr:cNvSpPr txBox="1"/>
      </xdr:nvSpPr>
      <xdr:spPr>
        <a:xfrm>
          <a:off x="8483111" y="636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38161</xdr:rowOff>
    </xdr:from>
    <xdr:ext cx="534377" cy="259045"/>
    <xdr:sp macro="" textlink="">
      <xdr:nvSpPr>
        <xdr:cNvPr id="146" name="n_3mainValue【道路】&#10;一人当たり延長">
          <a:extLst>
            <a:ext uri="{FF2B5EF4-FFF2-40B4-BE49-F238E27FC236}">
              <a16:creationId xmlns:a16="http://schemas.microsoft.com/office/drawing/2014/main" id="{984DD7E8-5501-4473-9D5F-CD5CA2C6E2CE}"/>
            </a:ext>
          </a:extLst>
        </xdr:cNvPr>
        <xdr:cNvSpPr txBox="1"/>
      </xdr:nvSpPr>
      <xdr:spPr>
        <a:xfrm>
          <a:off x="7594111" y="63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46391</xdr:rowOff>
    </xdr:from>
    <xdr:ext cx="534377" cy="259045"/>
    <xdr:sp macro="" textlink="">
      <xdr:nvSpPr>
        <xdr:cNvPr id="147" name="n_4mainValue【道路】&#10;一人当たり延長">
          <a:extLst>
            <a:ext uri="{FF2B5EF4-FFF2-40B4-BE49-F238E27FC236}">
              <a16:creationId xmlns:a16="http://schemas.microsoft.com/office/drawing/2014/main" id="{31D4F15C-1BAD-4044-80FE-DBA2589793BB}"/>
            </a:ext>
          </a:extLst>
        </xdr:cNvPr>
        <xdr:cNvSpPr txBox="1"/>
      </xdr:nvSpPr>
      <xdr:spPr>
        <a:xfrm>
          <a:off x="6705111" y="639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EEBDA9B-8C90-41CD-B6D9-D14A0CE6C8C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45D3DD0-1229-430A-A168-CD6AEC3237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7E6E2B4-A1FE-4AC8-849A-34E4A7FD095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C0CEC78-11EA-4A22-AE7F-19B920B9CB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1B04D05-3BB4-4BED-91E3-7538EC1D1AE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4449A0E-1D67-4E89-BA94-12A09408DF9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97BB7EC-E154-42B6-AF74-CCD1A14E3D8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84F7842-3548-4BB6-BA3C-A3C99D1336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064FFA2-3797-42C6-B6ED-02964C025FC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EB60328-01B9-4566-A937-A51F22A2554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87CE30B-6920-42CE-9803-CDBF313602C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254F057-95AB-4680-90DF-68C71AA688D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85BF528-666F-4E54-9405-D4E11C4F804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CCA668C-CD3E-4F55-A6B4-34A44A274D6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D575E59-EE02-4B80-A6EC-56BA87ADD4B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FC8376A-C667-4DB0-8E4D-2C39970DF6E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490E039-F30D-4428-8307-EAB9130F0A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A5B3548-F8D5-4DE9-95F7-D6485890193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601A787-8F07-4281-B718-F09620F37A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5E86809-2FAC-4500-B7BA-6A6560FDC2A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0040526-129D-4FC2-AC0B-141F79BE06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E37355F-D747-4D98-8D69-6480F06AF7F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0884431-9ED8-4B83-991B-AC1B95A34AC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AE6EF7D-EB74-4248-B139-6159B3F6374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C398EDA-EBA3-4E13-A95F-96D35F77691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9CAA162A-7D6B-42CA-A14F-6056B4DA360E}"/>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AF94B2E-D92F-4263-B5D3-51A5036D563B}"/>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A2136D48-93A3-4D8F-A594-FDF77113BCFF}"/>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339FB32-2226-4AA0-9ED4-712FFBEE34A9}"/>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ABE56AA0-6532-4B2A-8D55-F2D4F6104599}"/>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E5BAFE5-DC44-4A8A-907E-078E23F337CF}"/>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A52C3A31-3894-41EE-8152-410E4721CB37}"/>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78671B47-F5EE-4AB9-92E3-0202C63C50A4}"/>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AC5F1BE4-2A39-43B4-911E-058B7D407C7C}"/>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7DCA82C-2913-4F5F-8156-FE117739129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F105E61-2DFB-45F2-99E8-9B3F3F44B458}"/>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DF6D889-48B4-4E0E-BDEB-011B247C58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4105E3-A5B3-4E38-926A-B3A822937A6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D961B50-5A77-45FD-8146-BC757C6978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C3D9AEB-7A13-424A-A965-F2BB7FA5D2F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A8D5E52-26C8-4997-BD9D-0F4E60B72DE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123916</xdr:rowOff>
    </xdr:from>
    <xdr:to>
      <xdr:col>24</xdr:col>
      <xdr:colOff>114300</xdr:colOff>
      <xdr:row>62</xdr:row>
      <xdr:rowOff>54066</xdr:rowOff>
    </xdr:to>
    <xdr:sp macro="" textlink="">
      <xdr:nvSpPr>
        <xdr:cNvPr id="189" name="楕円 188">
          <a:extLst>
            <a:ext uri="{FF2B5EF4-FFF2-40B4-BE49-F238E27FC236}">
              <a16:creationId xmlns:a16="http://schemas.microsoft.com/office/drawing/2014/main" id="{C6DAE9B9-FB8B-4081-A7EF-B1AC2396927B}"/>
            </a:ext>
          </a:extLst>
        </xdr:cNvPr>
        <xdr:cNvSpPr/>
      </xdr:nvSpPr>
      <xdr:spPr>
        <a:xfrm>
          <a:off x="45847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102343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32E9504-74A1-4DF2-BF98-7D3C325CF24F}"/>
            </a:ext>
          </a:extLst>
        </xdr:cNvPr>
        <xdr:cNvSpPr txBox="1"/>
      </xdr:nvSpPr>
      <xdr:spPr>
        <a:xfrm>
          <a:off x="4673600"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104322</xdr:rowOff>
    </xdr:from>
    <xdr:to>
      <xdr:col>20</xdr:col>
      <xdr:colOff>38100</xdr:colOff>
      <xdr:row>62</xdr:row>
      <xdr:rowOff>34472</xdr:rowOff>
    </xdr:to>
    <xdr:sp macro="" textlink="">
      <xdr:nvSpPr>
        <xdr:cNvPr id="191" name="楕円 190">
          <a:extLst>
            <a:ext uri="{FF2B5EF4-FFF2-40B4-BE49-F238E27FC236}">
              <a16:creationId xmlns:a16="http://schemas.microsoft.com/office/drawing/2014/main" id="{F875FF9B-6114-48B6-92FE-9964F71F0444}"/>
            </a:ext>
          </a:extLst>
        </xdr:cNvPr>
        <xdr:cNvSpPr/>
      </xdr:nvSpPr>
      <xdr:spPr>
        <a:xfrm>
          <a:off x="3746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155122</xdr:rowOff>
    </xdr:from>
    <xdr:to>
      <xdr:col>24</xdr:col>
      <xdr:colOff>63500</xdr:colOff>
      <xdr:row>62</xdr:row>
      <xdr:rowOff>3266</xdr:rowOff>
    </xdr:to>
    <xdr:cxnSp macro="">
      <xdr:nvCxnSpPr>
        <xdr:cNvPr id="192" name="直線コネクタ 191">
          <a:extLst>
            <a:ext uri="{FF2B5EF4-FFF2-40B4-BE49-F238E27FC236}">
              <a16:creationId xmlns:a16="http://schemas.microsoft.com/office/drawing/2014/main" id="{635FC0A1-FC6D-4D5A-B647-34EEC389F044}"/>
            </a:ext>
          </a:extLst>
        </xdr:cNvPr>
        <xdr:cNvCxnSpPr/>
      </xdr:nvCxnSpPr>
      <xdr:spPr>
        <a:xfrm>
          <a:off x="3797300" y="1061357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102688</xdr:rowOff>
    </xdr:from>
    <xdr:to>
      <xdr:col>15</xdr:col>
      <xdr:colOff>101600</xdr:colOff>
      <xdr:row>62</xdr:row>
      <xdr:rowOff>32838</xdr:rowOff>
    </xdr:to>
    <xdr:sp macro="" textlink="">
      <xdr:nvSpPr>
        <xdr:cNvPr id="193" name="楕円 192">
          <a:extLst>
            <a:ext uri="{FF2B5EF4-FFF2-40B4-BE49-F238E27FC236}">
              <a16:creationId xmlns:a16="http://schemas.microsoft.com/office/drawing/2014/main" id="{2AF2C2BE-3007-4DCD-869E-0C517ECD3EEA}"/>
            </a:ext>
          </a:extLst>
        </xdr:cNvPr>
        <xdr:cNvSpPr/>
      </xdr:nvSpPr>
      <xdr:spPr>
        <a:xfrm>
          <a:off x="2857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153488</xdr:rowOff>
    </xdr:from>
    <xdr:to>
      <xdr:col>19</xdr:col>
      <xdr:colOff>177800</xdr:colOff>
      <xdr:row>61</xdr:row>
      <xdr:rowOff>155122</xdr:rowOff>
    </xdr:to>
    <xdr:cxnSp macro="">
      <xdr:nvCxnSpPr>
        <xdr:cNvPr id="194" name="直線コネクタ 193">
          <a:extLst>
            <a:ext uri="{FF2B5EF4-FFF2-40B4-BE49-F238E27FC236}">
              <a16:creationId xmlns:a16="http://schemas.microsoft.com/office/drawing/2014/main" id="{B2B0FC6B-BB98-43C6-823D-0D51304FDC56}"/>
            </a:ext>
          </a:extLst>
        </xdr:cNvPr>
        <xdr:cNvCxnSpPr/>
      </xdr:nvCxnSpPr>
      <xdr:spPr>
        <a:xfrm>
          <a:off x="2908300" y="106119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84727</xdr:rowOff>
    </xdr:from>
    <xdr:to>
      <xdr:col>10</xdr:col>
      <xdr:colOff>165100</xdr:colOff>
      <xdr:row>62</xdr:row>
      <xdr:rowOff>14877</xdr:rowOff>
    </xdr:to>
    <xdr:sp macro="" textlink="">
      <xdr:nvSpPr>
        <xdr:cNvPr id="195" name="楕円 194">
          <a:extLst>
            <a:ext uri="{FF2B5EF4-FFF2-40B4-BE49-F238E27FC236}">
              <a16:creationId xmlns:a16="http://schemas.microsoft.com/office/drawing/2014/main" id="{C6C99CC2-54D5-40B5-8CD3-571B9E34BAAE}"/>
            </a:ext>
          </a:extLst>
        </xdr:cNvPr>
        <xdr:cNvSpPr/>
      </xdr:nvSpPr>
      <xdr:spPr>
        <a:xfrm>
          <a:off x="1968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135527</xdr:rowOff>
    </xdr:from>
    <xdr:to>
      <xdr:col>15</xdr:col>
      <xdr:colOff>50800</xdr:colOff>
      <xdr:row>61</xdr:row>
      <xdr:rowOff>153488</xdr:rowOff>
    </xdr:to>
    <xdr:cxnSp macro="">
      <xdr:nvCxnSpPr>
        <xdr:cNvPr id="196" name="直線コネクタ 195">
          <a:extLst>
            <a:ext uri="{FF2B5EF4-FFF2-40B4-BE49-F238E27FC236}">
              <a16:creationId xmlns:a16="http://schemas.microsoft.com/office/drawing/2014/main" id="{4B54A979-B6EA-4CB0-8320-0B73CAFCBEB0}"/>
            </a:ext>
          </a:extLst>
        </xdr:cNvPr>
        <xdr:cNvCxnSpPr/>
      </xdr:nvCxnSpPr>
      <xdr:spPr>
        <a:xfrm>
          <a:off x="2019300" y="105939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76563</xdr:rowOff>
    </xdr:from>
    <xdr:to>
      <xdr:col>6</xdr:col>
      <xdr:colOff>38100</xdr:colOff>
      <xdr:row>62</xdr:row>
      <xdr:rowOff>6713</xdr:rowOff>
    </xdr:to>
    <xdr:sp macro="" textlink="">
      <xdr:nvSpPr>
        <xdr:cNvPr id="197" name="楕円 196">
          <a:extLst>
            <a:ext uri="{FF2B5EF4-FFF2-40B4-BE49-F238E27FC236}">
              <a16:creationId xmlns:a16="http://schemas.microsoft.com/office/drawing/2014/main" id="{DEF66FFA-E386-4242-972E-C5B8AFDAA1C2}"/>
            </a:ext>
          </a:extLst>
        </xdr:cNvPr>
        <xdr:cNvSpPr/>
      </xdr:nvSpPr>
      <xdr:spPr>
        <a:xfrm>
          <a:off x="1079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127363</xdr:rowOff>
    </xdr:from>
    <xdr:to>
      <xdr:col>10</xdr:col>
      <xdr:colOff>114300</xdr:colOff>
      <xdr:row>61</xdr:row>
      <xdr:rowOff>135527</xdr:rowOff>
    </xdr:to>
    <xdr:cxnSp macro="">
      <xdr:nvCxnSpPr>
        <xdr:cNvPr id="198" name="直線コネクタ 197">
          <a:extLst>
            <a:ext uri="{FF2B5EF4-FFF2-40B4-BE49-F238E27FC236}">
              <a16:creationId xmlns:a16="http://schemas.microsoft.com/office/drawing/2014/main" id="{A1CE1CFE-79E3-44B1-96AE-05D0FF1D61D6}"/>
            </a:ext>
          </a:extLst>
        </xdr:cNvPr>
        <xdr:cNvCxnSpPr/>
      </xdr:nvCxnSpPr>
      <xdr:spPr>
        <a:xfrm>
          <a:off x="1130300" y="1058581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8B4C0EB-791A-461C-95B6-6554102B2A97}"/>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7EFCFE1-BDD4-45D3-A233-880D4D9D3F07}"/>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4E4AA2E-3048-43BD-850B-F3AF702B276E}"/>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E2AB416-E83B-47D7-83A2-47DA14A8FB33}"/>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25599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E30FC12-1325-44A0-87DB-7439D18879A2}"/>
            </a:ext>
          </a:extLst>
        </xdr:cNvPr>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23965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845B776-D25E-448E-92AE-7D61A5AAC4CC}"/>
            </a:ext>
          </a:extLst>
        </xdr:cNvPr>
        <xdr:cNvSpPr txBox="1"/>
      </xdr:nvSpPr>
      <xdr:spPr>
        <a:xfrm>
          <a:off x="2705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6004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E10C27A-7BC4-4911-8DE4-66F65968B5AA}"/>
            </a:ext>
          </a:extLst>
        </xdr:cNvPr>
        <xdr:cNvSpPr txBox="1"/>
      </xdr:nvSpPr>
      <xdr:spPr>
        <a:xfrm>
          <a:off x="1816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169290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FB3FD70-0506-419F-A210-353E648D2143}"/>
            </a:ext>
          </a:extLst>
        </xdr:cNvPr>
        <xdr:cNvSpPr txBox="1"/>
      </xdr:nvSpPr>
      <xdr:spPr>
        <a:xfrm>
          <a:off x="927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EE7B435-346C-4172-9AD1-7C79360DFEA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7EDF638-4EFD-4AB8-B34B-1D3429F6575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EA2E9A6-4319-41A3-BDEA-12A3019E91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69BF77B-B5B8-4004-8E99-3C524B1AEB1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E270D94-7463-4BA5-8F9E-589AE895B3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4A25118-2189-4511-B6BA-7E92D554101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6E3AE6E-FDED-4956-800E-FA5C431D270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36429D5-3E3D-401A-A152-6F02684A6D1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9FE58F5-3FA7-48A2-8EC0-2637A54F50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7B9D7B3-4AB9-4A03-B780-66D24F54915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BA2B536-58B2-4F76-96CA-68444B2FBD2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61869FB-6587-463A-B5D1-D64077EB177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FC76CE3-363F-455D-80AE-9E240BCCEF4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04ECAA7-9CD3-4040-AA1F-AA3BFF16232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58B31D6-0B6D-45C7-802E-1C8D5036C37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3E41F350-7B9B-4AA4-93EC-D209AF62096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9CC58FC-08F7-4639-A9E2-53E16E61601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F9EFCD9-EB7E-422F-A6F7-556C57DE9C6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0B0E713-0739-477C-A580-D57B981686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8D2B851-D9AF-4600-8CB7-0A0C53C9AEC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7C26F88-2AD4-4C46-A97E-BC2E53724C3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0F08B30-61DB-4EB7-86AF-48DEAA8D1FF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B24B928-A3A4-4006-871A-1CF9E62C277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74633079-A193-435F-9A7A-E9880EE9F5E7}"/>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54319798-DA1B-424A-B620-B309A8E31067}"/>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B53A8755-5E05-4ADF-8B79-E48676DC913D}"/>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0F18542-BE38-4910-B39B-184FE408B7D9}"/>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431B5FDB-0A3E-4512-9B1F-EA2F20F3EDBD}"/>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9D728EE-AF1A-483E-88F8-9DB08D48CAEA}"/>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C5327820-7AA7-4283-8A6F-7B0DAFBC0D4D}"/>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D81911B1-C46D-4978-9538-F4176B1F3B35}"/>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50E632C2-C0C8-4845-A1AC-37C458B39292}"/>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DF2FE138-7C3D-4A57-9529-E1348AD51FFE}"/>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AFBA8777-5354-42C7-A749-6A1B3560CE1E}"/>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945818-A038-447C-AC21-5182AE8D6E8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A9D8785-A179-4BB4-B04D-CDF3325C716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E240A83-6759-4F4D-BD4E-77D939371EA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698F37E-82F9-448A-B108-009C86A7B0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B9AAADC-EA06-461A-AD83-D0E0CB13E98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73172</xdr:rowOff>
    </xdr:from>
    <xdr:to>
      <xdr:col>55</xdr:col>
      <xdr:colOff>50800</xdr:colOff>
      <xdr:row>63</xdr:row>
      <xdr:rowOff>3322</xdr:rowOff>
    </xdr:to>
    <xdr:sp macro="" textlink="">
      <xdr:nvSpPr>
        <xdr:cNvPr id="246" name="楕円 245">
          <a:extLst>
            <a:ext uri="{FF2B5EF4-FFF2-40B4-BE49-F238E27FC236}">
              <a16:creationId xmlns:a16="http://schemas.microsoft.com/office/drawing/2014/main" id="{10019353-889D-4CCE-A6EC-F33831001CFE}"/>
            </a:ext>
          </a:extLst>
        </xdr:cNvPr>
        <xdr:cNvSpPr/>
      </xdr:nvSpPr>
      <xdr:spPr>
        <a:xfrm>
          <a:off x="10426700" y="107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51599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9B18B7C6-B855-4AF0-A046-853F45A2134E}"/>
            </a:ext>
          </a:extLst>
        </xdr:cNvPr>
        <xdr:cNvSpPr txBox="1"/>
      </xdr:nvSpPr>
      <xdr:spPr>
        <a:xfrm>
          <a:off x="10515600" y="1068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80428</xdr:rowOff>
    </xdr:from>
    <xdr:to>
      <xdr:col>50</xdr:col>
      <xdr:colOff>165100</xdr:colOff>
      <xdr:row>63</xdr:row>
      <xdr:rowOff>10578</xdr:rowOff>
    </xdr:to>
    <xdr:sp macro="" textlink="">
      <xdr:nvSpPr>
        <xdr:cNvPr id="248" name="楕円 247">
          <a:extLst>
            <a:ext uri="{FF2B5EF4-FFF2-40B4-BE49-F238E27FC236}">
              <a16:creationId xmlns:a16="http://schemas.microsoft.com/office/drawing/2014/main" id="{9F7B1BFB-A884-4C52-881C-970F65DF466D}"/>
            </a:ext>
          </a:extLst>
        </xdr:cNvPr>
        <xdr:cNvSpPr/>
      </xdr:nvSpPr>
      <xdr:spPr>
        <a:xfrm>
          <a:off x="9588500" y="1071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123972</xdr:rowOff>
    </xdr:from>
    <xdr:to>
      <xdr:col>55</xdr:col>
      <xdr:colOff>0</xdr:colOff>
      <xdr:row>62</xdr:row>
      <xdr:rowOff>131228</xdr:rowOff>
    </xdr:to>
    <xdr:cxnSp macro="">
      <xdr:nvCxnSpPr>
        <xdr:cNvPr id="249" name="直線コネクタ 248">
          <a:extLst>
            <a:ext uri="{FF2B5EF4-FFF2-40B4-BE49-F238E27FC236}">
              <a16:creationId xmlns:a16="http://schemas.microsoft.com/office/drawing/2014/main" id="{B6BB290F-7D83-4B35-A5A2-076E856288AA}"/>
            </a:ext>
          </a:extLst>
        </xdr:cNvPr>
        <xdr:cNvCxnSpPr/>
      </xdr:nvCxnSpPr>
      <xdr:spPr>
        <a:xfrm flipV="1">
          <a:off x="9639300" y="10753872"/>
          <a:ext cx="838200" cy="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90909</xdr:rowOff>
    </xdr:from>
    <xdr:to>
      <xdr:col>46</xdr:col>
      <xdr:colOff>38100</xdr:colOff>
      <xdr:row>63</xdr:row>
      <xdr:rowOff>21059</xdr:rowOff>
    </xdr:to>
    <xdr:sp macro="" textlink="">
      <xdr:nvSpPr>
        <xdr:cNvPr id="250" name="楕円 249">
          <a:extLst>
            <a:ext uri="{FF2B5EF4-FFF2-40B4-BE49-F238E27FC236}">
              <a16:creationId xmlns:a16="http://schemas.microsoft.com/office/drawing/2014/main" id="{59DDE078-2489-4A9D-AC77-C289D5A92769}"/>
            </a:ext>
          </a:extLst>
        </xdr:cNvPr>
        <xdr:cNvSpPr/>
      </xdr:nvSpPr>
      <xdr:spPr>
        <a:xfrm>
          <a:off x="8699500" y="107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131228</xdr:rowOff>
    </xdr:from>
    <xdr:to>
      <xdr:col>50</xdr:col>
      <xdr:colOff>114300</xdr:colOff>
      <xdr:row>62</xdr:row>
      <xdr:rowOff>141709</xdr:rowOff>
    </xdr:to>
    <xdr:cxnSp macro="">
      <xdr:nvCxnSpPr>
        <xdr:cNvPr id="251" name="直線コネクタ 250">
          <a:extLst>
            <a:ext uri="{FF2B5EF4-FFF2-40B4-BE49-F238E27FC236}">
              <a16:creationId xmlns:a16="http://schemas.microsoft.com/office/drawing/2014/main" id="{983AB3FF-2C1B-45D3-B1D0-10A12F4D36D3}"/>
            </a:ext>
          </a:extLst>
        </xdr:cNvPr>
        <xdr:cNvCxnSpPr/>
      </xdr:nvCxnSpPr>
      <xdr:spPr>
        <a:xfrm flipV="1">
          <a:off x="8750300" y="10761128"/>
          <a:ext cx="889000" cy="1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97756</xdr:rowOff>
    </xdr:from>
    <xdr:to>
      <xdr:col>41</xdr:col>
      <xdr:colOff>101600</xdr:colOff>
      <xdr:row>63</xdr:row>
      <xdr:rowOff>27906</xdr:rowOff>
    </xdr:to>
    <xdr:sp macro="" textlink="">
      <xdr:nvSpPr>
        <xdr:cNvPr id="252" name="楕円 251">
          <a:extLst>
            <a:ext uri="{FF2B5EF4-FFF2-40B4-BE49-F238E27FC236}">
              <a16:creationId xmlns:a16="http://schemas.microsoft.com/office/drawing/2014/main" id="{4854B5DD-4EAE-4D9A-8046-B20DE9F23784}"/>
            </a:ext>
          </a:extLst>
        </xdr:cNvPr>
        <xdr:cNvSpPr/>
      </xdr:nvSpPr>
      <xdr:spPr>
        <a:xfrm>
          <a:off x="7810500" y="1072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141709</xdr:rowOff>
    </xdr:from>
    <xdr:to>
      <xdr:col>45</xdr:col>
      <xdr:colOff>177800</xdr:colOff>
      <xdr:row>62</xdr:row>
      <xdr:rowOff>148556</xdr:rowOff>
    </xdr:to>
    <xdr:cxnSp macro="">
      <xdr:nvCxnSpPr>
        <xdr:cNvPr id="253" name="直線コネクタ 252">
          <a:extLst>
            <a:ext uri="{FF2B5EF4-FFF2-40B4-BE49-F238E27FC236}">
              <a16:creationId xmlns:a16="http://schemas.microsoft.com/office/drawing/2014/main" id="{3748AF5F-CF49-4A8D-B7F1-9A5062A55C04}"/>
            </a:ext>
          </a:extLst>
        </xdr:cNvPr>
        <xdr:cNvCxnSpPr/>
      </xdr:nvCxnSpPr>
      <xdr:spPr>
        <a:xfrm flipV="1">
          <a:off x="7861300" y="10771609"/>
          <a:ext cx="889000" cy="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105321</xdr:rowOff>
    </xdr:from>
    <xdr:to>
      <xdr:col>36</xdr:col>
      <xdr:colOff>165100</xdr:colOff>
      <xdr:row>63</xdr:row>
      <xdr:rowOff>35471</xdr:rowOff>
    </xdr:to>
    <xdr:sp macro="" textlink="">
      <xdr:nvSpPr>
        <xdr:cNvPr id="254" name="楕円 253">
          <a:extLst>
            <a:ext uri="{FF2B5EF4-FFF2-40B4-BE49-F238E27FC236}">
              <a16:creationId xmlns:a16="http://schemas.microsoft.com/office/drawing/2014/main" id="{A6AB26CC-4DA9-4850-BE10-0F14A1B7471A}"/>
            </a:ext>
          </a:extLst>
        </xdr:cNvPr>
        <xdr:cNvSpPr/>
      </xdr:nvSpPr>
      <xdr:spPr>
        <a:xfrm>
          <a:off x="6921500" y="1073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148556</xdr:rowOff>
    </xdr:from>
    <xdr:to>
      <xdr:col>41</xdr:col>
      <xdr:colOff>50800</xdr:colOff>
      <xdr:row>62</xdr:row>
      <xdr:rowOff>156121</xdr:rowOff>
    </xdr:to>
    <xdr:cxnSp macro="">
      <xdr:nvCxnSpPr>
        <xdr:cNvPr id="255" name="直線コネクタ 254">
          <a:extLst>
            <a:ext uri="{FF2B5EF4-FFF2-40B4-BE49-F238E27FC236}">
              <a16:creationId xmlns:a16="http://schemas.microsoft.com/office/drawing/2014/main" id="{85732631-D99A-4512-B84C-6FA735E3F68D}"/>
            </a:ext>
          </a:extLst>
        </xdr:cNvPr>
        <xdr:cNvCxnSpPr/>
      </xdr:nvCxnSpPr>
      <xdr:spPr>
        <a:xfrm flipV="1">
          <a:off x="6972300" y="10778456"/>
          <a:ext cx="889000" cy="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E7C33A2-2E69-4EA7-9222-189FEF241F0E}"/>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B1EC7B1-03DC-4697-92B3-9798C23DDB5A}"/>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E32F0B4-C61B-4DDB-B90E-11034994B8DA}"/>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A311332-2173-41D7-BF89-BC7F1F86DB57}"/>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1705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810A777-12A2-46EA-AECE-3D911EF6DD10}"/>
            </a:ext>
          </a:extLst>
        </xdr:cNvPr>
        <xdr:cNvSpPr txBox="1"/>
      </xdr:nvSpPr>
      <xdr:spPr>
        <a:xfrm>
          <a:off x="9327095" y="108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13FA43C-249B-47E5-906F-FA1646EC58D3}"/>
            </a:ext>
          </a:extLst>
        </xdr:cNvPr>
        <xdr:cNvSpPr txBox="1"/>
      </xdr:nvSpPr>
      <xdr:spPr>
        <a:xfrm>
          <a:off x="8450795" y="1081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19033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6C4E6A9-4EF5-406C-88A4-C7A2907CD2C3}"/>
            </a:ext>
          </a:extLst>
        </xdr:cNvPr>
        <xdr:cNvSpPr txBox="1"/>
      </xdr:nvSpPr>
      <xdr:spPr>
        <a:xfrm>
          <a:off x="7561795" y="1082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26598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2F08F81-5AC9-4792-A9B8-40A3B05B0217}"/>
            </a:ext>
          </a:extLst>
        </xdr:cNvPr>
        <xdr:cNvSpPr txBox="1"/>
      </xdr:nvSpPr>
      <xdr:spPr>
        <a:xfrm>
          <a:off x="6672795" y="1082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8F091CD-98E3-4A36-8A67-B005946F9AB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B290DA3-C962-4C7B-97B3-FD21A52A129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2936D36-4B4B-4217-BFAB-E9495B1C5EE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430E092-5B79-4E7A-9B23-8B8CCF334E4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89D4696-FBC9-4584-B198-60F4D193A4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7801BB0-B9DA-4899-ACDF-A47718D198C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690C4A6-863D-49C1-84FC-2F3A9E2816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A5B006C-F617-471B-95B2-3B343C237D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10768B3-6AFF-405E-BDDD-CF62C26E83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CA5EA83-3F3B-4E6B-B403-9C310A1FDF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BC5A11F-4DC6-432F-9121-7BB64816FCD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8C38602-634A-46B2-9774-43AFECB14DF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101C52A-8F8D-451B-8ECB-AFCD71B2B59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C460568-8F7F-4D35-8394-8C958C756EE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E764C6F-4A89-465E-A409-B81238C3577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2E83AE5-03BD-4AEF-962F-D3E1A77B471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7775F96-5558-4938-8373-D076D1E3712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79419E3-C495-4154-8326-EF30A148E1B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98D4150-5C04-4E27-AD6F-46035C5783F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C8A7547-4046-4DA6-94B7-C511BEA5461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1BD42F7-3344-4E34-8627-2BF6919ECDA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21F0D73-1097-430C-AF0B-F5E188CF5D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C53FDEC-EB61-4CB8-819A-9374CDB0888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1366013-7F72-4958-98CF-DC9DB5AA8F2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B6C1B88-BDFC-40AB-889A-84BAFFE728C3}"/>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2FCFFC0-CD4D-40E6-AFD6-78BF1481C2D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138A69A-248E-4F13-82E9-E0B676DD801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DD8D467-27B5-4A8D-BA1E-CC502F1D6FD2}"/>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E4F1DFE7-6DD7-4C96-9102-B7ABF39281E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BDDE181-5F03-43BA-BB71-1E7F52F0DC07}"/>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796FAE87-4D25-4D10-A2D6-557BADF625C4}"/>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EAB7770-FF11-4E4D-8760-BC2EA496EDE2}"/>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588BE490-5904-4E9F-AF3F-DB1C06AB709A}"/>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2E6AFBA8-1E7A-4054-8EFD-0071DA4C09B3}"/>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D3D746A4-36D9-412D-82DB-963440B00C65}"/>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4CB5928-5F05-4BF1-BD67-E05FEEB832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A50195E-5C2F-4B53-A80E-0F10FF7B2C9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C3DA7E5-DA33-4237-9A5C-18DA839C47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D81AF81-B4F0-4F8A-8B7D-2C27DE24DE7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D1D6F45-5657-4668-9AB3-F2D1A694B62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304" name="楕円 303">
          <a:extLst>
            <a:ext uri="{FF2B5EF4-FFF2-40B4-BE49-F238E27FC236}">
              <a16:creationId xmlns:a16="http://schemas.microsoft.com/office/drawing/2014/main" id="{0D8D688D-F85F-4B08-818F-9CEBEF33A3A4}"/>
            </a:ext>
          </a:extLst>
        </xdr:cNvPr>
        <xdr:cNvSpPr/>
      </xdr:nvSpPr>
      <xdr:spPr>
        <a:xfrm>
          <a:off x="4584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B14B8CC-22C4-4183-B761-C361827D5FE1}"/>
            </a:ext>
          </a:extLst>
        </xdr:cNvPr>
        <xdr:cNvSpPr txBox="1"/>
      </xdr:nvSpPr>
      <xdr:spPr>
        <a:xfrm>
          <a:off x="4673600"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126364</xdr:rowOff>
    </xdr:from>
    <xdr:to>
      <xdr:col>20</xdr:col>
      <xdr:colOff>38100</xdr:colOff>
      <xdr:row>83</xdr:row>
      <xdr:rowOff>56514</xdr:rowOff>
    </xdr:to>
    <xdr:sp macro="" textlink="">
      <xdr:nvSpPr>
        <xdr:cNvPr id="306" name="楕円 305">
          <a:extLst>
            <a:ext uri="{FF2B5EF4-FFF2-40B4-BE49-F238E27FC236}">
              <a16:creationId xmlns:a16="http://schemas.microsoft.com/office/drawing/2014/main" id="{024D0E19-C9B6-4599-9DD7-58DC36A8C9FD}"/>
            </a:ext>
          </a:extLst>
        </xdr:cNvPr>
        <xdr:cNvSpPr/>
      </xdr:nvSpPr>
      <xdr:spPr>
        <a:xfrm>
          <a:off x="3746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5714</xdr:rowOff>
    </xdr:from>
    <xdr:to>
      <xdr:col>24</xdr:col>
      <xdr:colOff>63500</xdr:colOff>
      <xdr:row>83</xdr:row>
      <xdr:rowOff>40005</xdr:rowOff>
    </xdr:to>
    <xdr:cxnSp macro="">
      <xdr:nvCxnSpPr>
        <xdr:cNvPr id="307" name="直線コネクタ 306">
          <a:extLst>
            <a:ext uri="{FF2B5EF4-FFF2-40B4-BE49-F238E27FC236}">
              <a16:creationId xmlns:a16="http://schemas.microsoft.com/office/drawing/2014/main" id="{FDD0B8A0-6ACA-4F3F-A914-FC9F34C0DC2F}"/>
            </a:ext>
          </a:extLst>
        </xdr:cNvPr>
        <xdr:cNvCxnSpPr/>
      </xdr:nvCxnSpPr>
      <xdr:spPr>
        <a:xfrm>
          <a:off x="3797300" y="142360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92075</xdr:rowOff>
    </xdr:from>
    <xdr:to>
      <xdr:col>15</xdr:col>
      <xdr:colOff>101600</xdr:colOff>
      <xdr:row>83</xdr:row>
      <xdr:rowOff>22225</xdr:rowOff>
    </xdr:to>
    <xdr:sp macro="" textlink="">
      <xdr:nvSpPr>
        <xdr:cNvPr id="308" name="楕円 307">
          <a:extLst>
            <a:ext uri="{FF2B5EF4-FFF2-40B4-BE49-F238E27FC236}">
              <a16:creationId xmlns:a16="http://schemas.microsoft.com/office/drawing/2014/main" id="{FD8BBD2D-3F19-4DDF-A0BD-DDA94CE50868}"/>
            </a:ext>
          </a:extLst>
        </xdr:cNvPr>
        <xdr:cNvSpPr/>
      </xdr:nvSpPr>
      <xdr:spPr>
        <a:xfrm>
          <a:off x="2857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142875</xdr:rowOff>
    </xdr:from>
    <xdr:to>
      <xdr:col>19</xdr:col>
      <xdr:colOff>177800</xdr:colOff>
      <xdr:row>83</xdr:row>
      <xdr:rowOff>5714</xdr:rowOff>
    </xdr:to>
    <xdr:cxnSp macro="">
      <xdr:nvCxnSpPr>
        <xdr:cNvPr id="309" name="直線コネクタ 308">
          <a:extLst>
            <a:ext uri="{FF2B5EF4-FFF2-40B4-BE49-F238E27FC236}">
              <a16:creationId xmlns:a16="http://schemas.microsoft.com/office/drawing/2014/main" id="{A5E4F3B5-9CDA-4BFA-9108-150AC4693D2E}"/>
            </a:ext>
          </a:extLst>
        </xdr:cNvPr>
        <xdr:cNvCxnSpPr/>
      </xdr:nvCxnSpPr>
      <xdr:spPr>
        <a:xfrm>
          <a:off x="2908300" y="142017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48261</xdr:rowOff>
    </xdr:from>
    <xdr:to>
      <xdr:col>10</xdr:col>
      <xdr:colOff>165100</xdr:colOff>
      <xdr:row>82</xdr:row>
      <xdr:rowOff>149861</xdr:rowOff>
    </xdr:to>
    <xdr:sp macro="" textlink="">
      <xdr:nvSpPr>
        <xdr:cNvPr id="310" name="楕円 309">
          <a:extLst>
            <a:ext uri="{FF2B5EF4-FFF2-40B4-BE49-F238E27FC236}">
              <a16:creationId xmlns:a16="http://schemas.microsoft.com/office/drawing/2014/main" id="{B336B503-103F-4EA0-9D50-C1CC6A413FEE}"/>
            </a:ext>
          </a:extLst>
        </xdr:cNvPr>
        <xdr:cNvSpPr/>
      </xdr:nvSpPr>
      <xdr:spPr>
        <a:xfrm>
          <a:off x="1968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99061</xdr:rowOff>
    </xdr:from>
    <xdr:to>
      <xdr:col>15</xdr:col>
      <xdr:colOff>50800</xdr:colOff>
      <xdr:row>82</xdr:row>
      <xdr:rowOff>142875</xdr:rowOff>
    </xdr:to>
    <xdr:cxnSp macro="">
      <xdr:nvCxnSpPr>
        <xdr:cNvPr id="311" name="直線コネクタ 310">
          <a:extLst>
            <a:ext uri="{FF2B5EF4-FFF2-40B4-BE49-F238E27FC236}">
              <a16:creationId xmlns:a16="http://schemas.microsoft.com/office/drawing/2014/main" id="{18ED8B85-F68F-438B-B5DC-06A9654F964D}"/>
            </a:ext>
          </a:extLst>
        </xdr:cNvPr>
        <xdr:cNvCxnSpPr/>
      </xdr:nvCxnSpPr>
      <xdr:spPr>
        <a:xfrm>
          <a:off x="2019300" y="141579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19686</xdr:rowOff>
    </xdr:from>
    <xdr:to>
      <xdr:col>6</xdr:col>
      <xdr:colOff>38100</xdr:colOff>
      <xdr:row>82</xdr:row>
      <xdr:rowOff>121286</xdr:rowOff>
    </xdr:to>
    <xdr:sp macro="" textlink="">
      <xdr:nvSpPr>
        <xdr:cNvPr id="312" name="楕円 311">
          <a:extLst>
            <a:ext uri="{FF2B5EF4-FFF2-40B4-BE49-F238E27FC236}">
              <a16:creationId xmlns:a16="http://schemas.microsoft.com/office/drawing/2014/main" id="{28B4D139-7554-4815-9482-2DFBC8D03329}"/>
            </a:ext>
          </a:extLst>
        </xdr:cNvPr>
        <xdr:cNvSpPr/>
      </xdr:nvSpPr>
      <xdr:spPr>
        <a:xfrm>
          <a:off x="1079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70486</xdr:rowOff>
    </xdr:from>
    <xdr:to>
      <xdr:col>10</xdr:col>
      <xdr:colOff>114300</xdr:colOff>
      <xdr:row>82</xdr:row>
      <xdr:rowOff>99061</xdr:rowOff>
    </xdr:to>
    <xdr:cxnSp macro="">
      <xdr:nvCxnSpPr>
        <xdr:cNvPr id="313" name="直線コネクタ 312">
          <a:extLst>
            <a:ext uri="{FF2B5EF4-FFF2-40B4-BE49-F238E27FC236}">
              <a16:creationId xmlns:a16="http://schemas.microsoft.com/office/drawing/2014/main" id="{7BE89C23-2EF2-46E3-BBE5-DC126F293DEC}"/>
            </a:ext>
          </a:extLst>
        </xdr:cNvPr>
        <xdr:cNvCxnSpPr/>
      </xdr:nvCxnSpPr>
      <xdr:spPr>
        <a:xfrm>
          <a:off x="1130300" y="141293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C54354C3-FF09-4CF4-A208-1840C7E2DACB}"/>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8A8E6ACE-86F1-4DAB-92EF-572A0CE37138}"/>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B9E46582-7C23-405A-A116-124879B96F6F}"/>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1DE01A4E-D828-4DD4-BE6C-9619C73BD1A5}"/>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73041</xdr:rowOff>
    </xdr:from>
    <xdr:ext cx="405111" cy="259045"/>
    <xdr:sp macro="" textlink="">
      <xdr:nvSpPr>
        <xdr:cNvPr id="318" name="n_1mainValue【公営住宅】&#10;有形固定資産減価償却率">
          <a:extLst>
            <a:ext uri="{FF2B5EF4-FFF2-40B4-BE49-F238E27FC236}">
              <a16:creationId xmlns:a16="http://schemas.microsoft.com/office/drawing/2014/main" id="{89DE21F9-49E5-4EBC-BF7F-5015811EA70E}"/>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38752</xdr:rowOff>
    </xdr:from>
    <xdr:ext cx="405111" cy="259045"/>
    <xdr:sp macro="" textlink="">
      <xdr:nvSpPr>
        <xdr:cNvPr id="319" name="n_2mainValue【公営住宅】&#10;有形固定資産減価償却率">
          <a:extLst>
            <a:ext uri="{FF2B5EF4-FFF2-40B4-BE49-F238E27FC236}">
              <a16:creationId xmlns:a16="http://schemas.microsoft.com/office/drawing/2014/main" id="{7FF92D05-8F3D-4DB5-A3A2-C8EE02E0E204}"/>
            </a:ext>
          </a:extLst>
        </xdr:cNvPr>
        <xdr:cNvSpPr txBox="1"/>
      </xdr:nvSpPr>
      <xdr:spPr>
        <a:xfrm>
          <a:off x="2705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166388</xdr:rowOff>
    </xdr:from>
    <xdr:ext cx="405111" cy="259045"/>
    <xdr:sp macro="" textlink="">
      <xdr:nvSpPr>
        <xdr:cNvPr id="320" name="n_3mainValue【公営住宅】&#10;有形固定資産減価償却率">
          <a:extLst>
            <a:ext uri="{FF2B5EF4-FFF2-40B4-BE49-F238E27FC236}">
              <a16:creationId xmlns:a16="http://schemas.microsoft.com/office/drawing/2014/main" id="{34EAF820-8BDD-4FC5-94D2-1A3AC7123091}"/>
            </a:ext>
          </a:extLst>
        </xdr:cNvPr>
        <xdr:cNvSpPr txBox="1"/>
      </xdr:nvSpPr>
      <xdr:spPr>
        <a:xfrm>
          <a:off x="1816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137813</xdr:rowOff>
    </xdr:from>
    <xdr:ext cx="405111" cy="259045"/>
    <xdr:sp macro="" textlink="">
      <xdr:nvSpPr>
        <xdr:cNvPr id="321" name="n_4mainValue【公営住宅】&#10;有形固定資産減価償却率">
          <a:extLst>
            <a:ext uri="{FF2B5EF4-FFF2-40B4-BE49-F238E27FC236}">
              <a16:creationId xmlns:a16="http://schemas.microsoft.com/office/drawing/2014/main" id="{D57EDBA1-837A-48C8-95F6-CCFAA256CBB4}"/>
            </a:ext>
          </a:extLst>
        </xdr:cNvPr>
        <xdr:cNvSpPr txBox="1"/>
      </xdr:nvSpPr>
      <xdr:spPr>
        <a:xfrm>
          <a:off x="927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F4A67F1-A544-4A50-A03C-E99C6573BA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7DC0602-DFDC-4320-9D63-4521CC122A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02A8D5D-E9C2-441F-9295-5DFD4782173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6520E8C-5215-421A-B532-0395CFE7E90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2F02593-177A-4783-A725-2E32E41683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1A4445F-D1AB-45B9-809E-9F1CC4110B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E941C83-AFF7-4E01-A9FC-A2B596BEB7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63BD1AF-939E-48CF-A972-0E7DC535561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64249C2-60B9-4360-88E8-991279656E5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84963B8-7222-422E-86D7-B0927077D45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B41BAC16-7B5E-4496-B6DD-2BC04A50AE9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5596B8B0-3FBD-4457-8011-C1EE6C6B4A1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C579D144-D5FF-4121-8BDD-BDECA4AB945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8D2A956D-B871-485E-9F3D-88418EF550F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56A5EF87-53B4-4B21-ACDA-574B1721779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3A773D39-7A28-4C3A-91C8-BC2023A9936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A4DEA80F-B950-4399-A2A6-089C0E7A087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CD77736F-3D95-4444-8BAC-9F9DE3E468A9}"/>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ED0751D-5F05-4093-828A-53510E67BBF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BDD13EEA-01D9-49D9-A2B1-917BCC323FA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BED1C98A-6D65-42FF-966B-A6686E42947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1A9978BB-DFBC-49CD-94A0-0FE8D3B5A222}"/>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195FA5AB-9DD9-4056-8CDF-F96D0929B523}"/>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66B9F3B-BC33-4851-B54F-F5B660CBC9EA}"/>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2E8321EC-5C49-4C96-8164-6B12753DB364}"/>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E9965071-12AE-454E-8DCB-295E38378E78}"/>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9EB1BDED-EA32-4979-881D-8ACC95011454}"/>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4B52DBA3-897A-4F5F-A6BE-D57F22CE62ED}"/>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1F7CAE33-1B37-4846-9626-8E952A939E4B}"/>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EEC9B575-0ABD-4323-9EE1-CF4F6EDB191E}"/>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A48916D6-EB99-4B84-8DE8-15E352CA7FB1}"/>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4C7E0A4F-FEB8-4CC4-BD19-70DB48C93B39}"/>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276EF7E-EE87-465C-A763-CB18A771DC3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008C38C-188D-4240-AAB9-2B55A6E7B5F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665577A-118C-40C9-AD2A-DDDFA8F808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C169F9B-4104-49F6-A575-D9C2FDF41F0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9998F90-F1D6-4C81-9C3B-D5612F7B5AD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104617</xdr:rowOff>
    </xdr:from>
    <xdr:to>
      <xdr:col>55</xdr:col>
      <xdr:colOff>50800</xdr:colOff>
      <xdr:row>86</xdr:row>
      <xdr:rowOff>34767</xdr:rowOff>
    </xdr:to>
    <xdr:sp macro="" textlink="">
      <xdr:nvSpPr>
        <xdr:cNvPr id="359" name="楕円 358">
          <a:extLst>
            <a:ext uri="{FF2B5EF4-FFF2-40B4-BE49-F238E27FC236}">
              <a16:creationId xmlns:a16="http://schemas.microsoft.com/office/drawing/2014/main" id="{6BFE9400-4DE4-46B1-80DC-8C3647E49851}"/>
            </a:ext>
          </a:extLst>
        </xdr:cNvPr>
        <xdr:cNvSpPr/>
      </xdr:nvSpPr>
      <xdr:spPr>
        <a:xfrm>
          <a:off x="10426700" y="146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9E1DC288-748A-40EA-9155-5B886D9D8F45}"/>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105897</xdr:rowOff>
    </xdr:from>
    <xdr:to>
      <xdr:col>50</xdr:col>
      <xdr:colOff>165100</xdr:colOff>
      <xdr:row>86</xdr:row>
      <xdr:rowOff>36047</xdr:rowOff>
    </xdr:to>
    <xdr:sp macro="" textlink="">
      <xdr:nvSpPr>
        <xdr:cNvPr id="361" name="楕円 360">
          <a:extLst>
            <a:ext uri="{FF2B5EF4-FFF2-40B4-BE49-F238E27FC236}">
              <a16:creationId xmlns:a16="http://schemas.microsoft.com/office/drawing/2014/main" id="{48F32E39-B0A3-4ACA-BABC-CDD0E79CCC90}"/>
            </a:ext>
          </a:extLst>
        </xdr:cNvPr>
        <xdr:cNvSpPr/>
      </xdr:nvSpPr>
      <xdr:spPr>
        <a:xfrm>
          <a:off x="9588500" y="146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155417</xdr:rowOff>
    </xdr:from>
    <xdr:to>
      <xdr:col>55</xdr:col>
      <xdr:colOff>0</xdr:colOff>
      <xdr:row>85</xdr:row>
      <xdr:rowOff>156697</xdr:rowOff>
    </xdr:to>
    <xdr:cxnSp macro="">
      <xdr:nvCxnSpPr>
        <xdr:cNvPr id="362" name="直線コネクタ 361">
          <a:extLst>
            <a:ext uri="{FF2B5EF4-FFF2-40B4-BE49-F238E27FC236}">
              <a16:creationId xmlns:a16="http://schemas.microsoft.com/office/drawing/2014/main" id="{E65AD9BA-5145-43CF-91A3-CBD16E4163BF}"/>
            </a:ext>
          </a:extLst>
        </xdr:cNvPr>
        <xdr:cNvCxnSpPr/>
      </xdr:nvCxnSpPr>
      <xdr:spPr>
        <a:xfrm flipV="1">
          <a:off x="9639300" y="14728667"/>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106401</xdr:rowOff>
    </xdr:from>
    <xdr:to>
      <xdr:col>46</xdr:col>
      <xdr:colOff>38100</xdr:colOff>
      <xdr:row>86</xdr:row>
      <xdr:rowOff>36551</xdr:rowOff>
    </xdr:to>
    <xdr:sp macro="" textlink="">
      <xdr:nvSpPr>
        <xdr:cNvPr id="363" name="楕円 362">
          <a:extLst>
            <a:ext uri="{FF2B5EF4-FFF2-40B4-BE49-F238E27FC236}">
              <a16:creationId xmlns:a16="http://schemas.microsoft.com/office/drawing/2014/main" id="{BD9F917A-085B-4C6B-959B-48020F7F8A4A}"/>
            </a:ext>
          </a:extLst>
        </xdr:cNvPr>
        <xdr:cNvSpPr/>
      </xdr:nvSpPr>
      <xdr:spPr>
        <a:xfrm>
          <a:off x="8699500" y="1467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156697</xdr:rowOff>
    </xdr:from>
    <xdr:to>
      <xdr:col>50</xdr:col>
      <xdr:colOff>114300</xdr:colOff>
      <xdr:row>85</xdr:row>
      <xdr:rowOff>157201</xdr:rowOff>
    </xdr:to>
    <xdr:cxnSp macro="">
      <xdr:nvCxnSpPr>
        <xdr:cNvPr id="364" name="直線コネクタ 363">
          <a:extLst>
            <a:ext uri="{FF2B5EF4-FFF2-40B4-BE49-F238E27FC236}">
              <a16:creationId xmlns:a16="http://schemas.microsoft.com/office/drawing/2014/main" id="{556013F6-16A8-49A4-9A08-4FE01D55D278}"/>
            </a:ext>
          </a:extLst>
        </xdr:cNvPr>
        <xdr:cNvCxnSpPr/>
      </xdr:nvCxnSpPr>
      <xdr:spPr>
        <a:xfrm flipV="1">
          <a:off x="8750300" y="14729947"/>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107497</xdr:rowOff>
    </xdr:from>
    <xdr:to>
      <xdr:col>41</xdr:col>
      <xdr:colOff>101600</xdr:colOff>
      <xdr:row>86</xdr:row>
      <xdr:rowOff>37647</xdr:rowOff>
    </xdr:to>
    <xdr:sp macro="" textlink="">
      <xdr:nvSpPr>
        <xdr:cNvPr id="365" name="楕円 364">
          <a:extLst>
            <a:ext uri="{FF2B5EF4-FFF2-40B4-BE49-F238E27FC236}">
              <a16:creationId xmlns:a16="http://schemas.microsoft.com/office/drawing/2014/main" id="{D7B5673E-F148-4D3E-8E2F-2B69B725B0B5}"/>
            </a:ext>
          </a:extLst>
        </xdr:cNvPr>
        <xdr:cNvSpPr/>
      </xdr:nvSpPr>
      <xdr:spPr>
        <a:xfrm>
          <a:off x="7810500" y="146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157201</xdr:rowOff>
    </xdr:from>
    <xdr:to>
      <xdr:col>45</xdr:col>
      <xdr:colOff>177800</xdr:colOff>
      <xdr:row>85</xdr:row>
      <xdr:rowOff>158297</xdr:rowOff>
    </xdr:to>
    <xdr:cxnSp macro="">
      <xdr:nvCxnSpPr>
        <xdr:cNvPr id="366" name="直線コネクタ 365">
          <a:extLst>
            <a:ext uri="{FF2B5EF4-FFF2-40B4-BE49-F238E27FC236}">
              <a16:creationId xmlns:a16="http://schemas.microsoft.com/office/drawing/2014/main" id="{BF3BD30D-B368-4A64-9918-70000E09FA2B}"/>
            </a:ext>
          </a:extLst>
        </xdr:cNvPr>
        <xdr:cNvCxnSpPr/>
      </xdr:nvCxnSpPr>
      <xdr:spPr>
        <a:xfrm flipV="1">
          <a:off x="7861300" y="14730451"/>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107910</xdr:rowOff>
    </xdr:from>
    <xdr:to>
      <xdr:col>36</xdr:col>
      <xdr:colOff>165100</xdr:colOff>
      <xdr:row>86</xdr:row>
      <xdr:rowOff>38060</xdr:rowOff>
    </xdr:to>
    <xdr:sp macro="" textlink="">
      <xdr:nvSpPr>
        <xdr:cNvPr id="367" name="楕円 366">
          <a:extLst>
            <a:ext uri="{FF2B5EF4-FFF2-40B4-BE49-F238E27FC236}">
              <a16:creationId xmlns:a16="http://schemas.microsoft.com/office/drawing/2014/main" id="{A6478262-24B3-4180-9DA9-831AC35D02D4}"/>
            </a:ext>
          </a:extLst>
        </xdr:cNvPr>
        <xdr:cNvSpPr/>
      </xdr:nvSpPr>
      <xdr:spPr>
        <a:xfrm>
          <a:off x="6921500" y="146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158297</xdr:rowOff>
    </xdr:from>
    <xdr:to>
      <xdr:col>41</xdr:col>
      <xdr:colOff>50800</xdr:colOff>
      <xdr:row>85</xdr:row>
      <xdr:rowOff>158710</xdr:rowOff>
    </xdr:to>
    <xdr:cxnSp macro="">
      <xdr:nvCxnSpPr>
        <xdr:cNvPr id="368" name="直線コネクタ 367">
          <a:extLst>
            <a:ext uri="{FF2B5EF4-FFF2-40B4-BE49-F238E27FC236}">
              <a16:creationId xmlns:a16="http://schemas.microsoft.com/office/drawing/2014/main" id="{272AD55E-1700-47BA-9185-3759FA22DC03}"/>
            </a:ext>
          </a:extLst>
        </xdr:cNvPr>
        <xdr:cNvCxnSpPr/>
      </xdr:nvCxnSpPr>
      <xdr:spPr>
        <a:xfrm flipV="1">
          <a:off x="6972300" y="14731547"/>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A4C66466-67C0-4632-BE1F-1B6F5912BA26}"/>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CFECDE58-B655-4C49-ACDA-473E31526275}"/>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4201DC0C-B308-4FC8-97C0-EE529541E14C}"/>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9D9D77A7-5987-47E9-AF78-C0690CBA950C}"/>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27174</xdr:rowOff>
    </xdr:from>
    <xdr:ext cx="469744" cy="259045"/>
    <xdr:sp macro="" textlink="">
      <xdr:nvSpPr>
        <xdr:cNvPr id="373" name="n_1mainValue【公営住宅】&#10;一人当たり面積">
          <a:extLst>
            <a:ext uri="{FF2B5EF4-FFF2-40B4-BE49-F238E27FC236}">
              <a16:creationId xmlns:a16="http://schemas.microsoft.com/office/drawing/2014/main" id="{B328D488-AE83-4287-93BE-FA42884EAA76}"/>
            </a:ext>
          </a:extLst>
        </xdr:cNvPr>
        <xdr:cNvSpPr txBox="1"/>
      </xdr:nvSpPr>
      <xdr:spPr>
        <a:xfrm>
          <a:off x="9391727" y="1477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27678</xdr:rowOff>
    </xdr:from>
    <xdr:ext cx="469744" cy="259045"/>
    <xdr:sp macro="" textlink="">
      <xdr:nvSpPr>
        <xdr:cNvPr id="374" name="n_2mainValue【公営住宅】&#10;一人当たり面積">
          <a:extLst>
            <a:ext uri="{FF2B5EF4-FFF2-40B4-BE49-F238E27FC236}">
              <a16:creationId xmlns:a16="http://schemas.microsoft.com/office/drawing/2014/main" id="{9F0DC549-C8A0-4BF8-8AF6-5752A7CE560A}"/>
            </a:ext>
          </a:extLst>
        </xdr:cNvPr>
        <xdr:cNvSpPr txBox="1"/>
      </xdr:nvSpPr>
      <xdr:spPr>
        <a:xfrm>
          <a:off x="8515427" y="1477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28774</xdr:rowOff>
    </xdr:from>
    <xdr:ext cx="469744" cy="259045"/>
    <xdr:sp macro="" textlink="">
      <xdr:nvSpPr>
        <xdr:cNvPr id="375" name="n_3mainValue【公営住宅】&#10;一人当たり面積">
          <a:extLst>
            <a:ext uri="{FF2B5EF4-FFF2-40B4-BE49-F238E27FC236}">
              <a16:creationId xmlns:a16="http://schemas.microsoft.com/office/drawing/2014/main" id="{105A8AB7-B67A-4A95-96F0-2AFFDA181A46}"/>
            </a:ext>
          </a:extLst>
        </xdr:cNvPr>
        <xdr:cNvSpPr txBox="1"/>
      </xdr:nvSpPr>
      <xdr:spPr>
        <a:xfrm>
          <a:off x="7626427" y="1477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29187</xdr:rowOff>
    </xdr:from>
    <xdr:ext cx="469744" cy="259045"/>
    <xdr:sp macro="" textlink="">
      <xdr:nvSpPr>
        <xdr:cNvPr id="376" name="n_4mainValue【公営住宅】&#10;一人当たり面積">
          <a:extLst>
            <a:ext uri="{FF2B5EF4-FFF2-40B4-BE49-F238E27FC236}">
              <a16:creationId xmlns:a16="http://schemas.microsoft.com/office/drawing/2014/main" id="{2DCC0546-B03D-43CC-B075-9C6E6BD0C8B6}"/>
            </a:ext>
          </a:extLst>
        </xdr:cNvPr>
        <xdr:cNvSpPr txBox="1"/>
      </xdr:nvSpPr>
      <xdr:spPr>
        <a:xfrm>
          <a:off x="6737427" y="1477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97999868-279E-4420-AD18-4EB5FC2CE9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B5CA4B5-0454-47B4-BAC7-96E078CD7D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DD162AC-A066-4BE4-B026-E1BAB98BE65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99DA0CF8-42DC-4376-9AAF-D91160E28A8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71881E6-102F-4AB8-BBA3-4E1713D8BC2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705978F6-D77E-4FC2-A0C3-AB9A77AAB5C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D736F941-D92D-4CE4-B5EC-2B2A7767D3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D5D6E9C-45F0-4409-BFDC-0D2784A90D2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E9047EDD-71DF-4076-BCED-12E40419E1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0E4E1A1-6381-4934-9E27-E916B0D9E72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53956697-D84C-4475-9003-A2C318A1195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61123B92-B27E-4D8E-A66A-01B47D87E07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E449E064-F529-4B9F-8815-3A9A716B4CD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C18C2544-D523-4EB1-B8BE-D6A4F062CAC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3B1441BF-87EB-421F-9CD0-2A86249ED24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BCC8AC12-314D-490B-B97C-38BFE960B2A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7583689A-9612-4758-9B60-A8EF31EA01C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B4AB9612-6FF7-4C1D-AA1D-4EE059C5102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1E2A0FDD-5425-4946-AA71-D79E2F3A6C2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2D13DB97-C61D-4742-B5E2-59761A56554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BCCC7A87-E822-4316-8EC4-7551D4A51C1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F069BF8F-170E-42CB-A630-311DF96B231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A31F7BF6-4DB9-4C7D-8F8D-FC8DBEDB74A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47A2ECDF-823A-4CBB-8A3B-2C3C8E4F71D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6CCD689E-EDD6-4B17-B9F6-49CB3F144CE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1EB9C15C-F0ED-4626-8778-DCF3061CACFC}"/>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1B72D42A-DF8D-4933-A454-4687F41517ED}"/>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1434B802-3B88-4119-8169-6EC0F8578E4B}"/>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1E98D4BB-56D0-41AD-8EEB-9D3874215624}"/>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460B45F9-6633-444F-909B-DB15244475B4}"/>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C5898432-5D89-4344-9AF0-3B88F66F13A3}"/>
            </a:ext>
          </a:extLst>
        </xdr:cNvPr>
        <xdr:cNvSpPr txBox="1"/>
      </xdr:nvSpPr>
      <xdr:spPr>
        <a:xfrm>
          <a:off x="4673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BDCC5A49-1E6E-47BD-989F-77DD6FA077E2}"/>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42CADB6C-A0A6-40DF-8BCF-5706B07C73A9}"/>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FFC24E32-6B2B-401D-839F-325FB67D9EAE}"/>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05BEBACC-C750-4CE6-ADE1-E75F24CB62EA}"/>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89A475EA-874B-43A2-A5CD-06CBC0FB7807}"/>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0FABC8A-082A-4E8C-9A6B-03AD92B2ED0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F50763F-C094-41F8-AE19-8643D594387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6DA5410-6C2E-4195-A387-1FA8C6F48E2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6286001-B2B4-4738-B2DC-4CC886B1EC2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B19B2A9-29B8-4B13-9712-05FA5F77689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15602</xdr:rowOff>
    </xdr:from>
    <xdr:to>
      <xdr:col>24</xdr:col>
      <xdr:colOff>114300</xdr:colOff>
      <xdr:row>107</xdr:row>
      <xdr:rowOff>117202</xdr:rowOff>
    </xdr:to>
    <xdr:sp macro="" textlink="">
      <xdr:nvSpPr>
        <xdr:cNvPr id="418" name="楕円 417">
          <a:extLst>
            <a:ext uri="{FF2B5EF4-FFF2-40B4-BE49-F238E27FC236}">
              <a16:creationId xmlns:a16="http://schemas.microsoft.com/office/drawing/2014/main" id="{3115EF07-3C6E-495A-ACDD-9F59791DC25B}"/>
            </a:ext>
          </a:extLst>
        </xdr:cNvPr>
        <xdr:cNvSpPr/>
      </xdr:nvSpPr>
      <xdr:spPr>
        <a:xfrm>
          <a:off x="45847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165479</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5B0B0712-D9E3-4C9A-940D-51ECA25FDF78}"/>
            </a:ext>
          </a:extLst>
        </xdr:cNvPr>
        <xdr:cNvSpPr txBox="1"/>
      </xdr:nvSpPr>
      <xdr:spPr>
        <a:xfrm>
          <a:off x="4673600"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162561</xdr:rowOff>
    </xdr:from>
    <xdr:to>
      <xdr:col>20</xdr:col>
      <xdr:colOff>38100</xdr:colOff>
      <xdr:row>107</xdr:row>
      <xdr:rowOff>92711</xdr:rowOff>
    </xdr:to>
    <xdr:sp macro="" textlink="">
      <xdr:nvSpPr>
        <xdr:cNvPr id="420" name="楕円 419">
          <a:extLst>
            <a:ext uri="{FF2B5EF4-FFF2-40B4-BE49-F238E27FC236}">
              <a16:creationId xmlns:a16="http://schemas.microsoft.com/office/drawing/2014/main" id="{CBB693F7-B48B-4D35-A486-B014F6FB40BA}"/>
            </a:ext>
          </a:extLst>
        </xdr:cNvPr>
        <xdr:cNvSpPr/>
      </xdr:nvSpPr>
      <xdr:spPr>
        <a:xfrm>
          <a:off x="3746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41911</xdr:rowOff>
    </xdr:from>
    <xdr:to>
      <xdr:col>24</xdr:col>
      <xdr:colOff>63500</xdr:colOff>
      <xdr:row>107</xdr:row>
      <xdr:rowOff>66402</xdr:rowOff>
    </xdr:to>
    <xdr:cxnSp macro="">
      <xdr:nvCxnSpPr>
        <xdr:cNvPr id="421" name="直線コネクタ 420">
          <a:extLst>
            <a:ext uri="{FF2B5EF4-FFF2-40B4-BE49-F238E27FC236}">
              <a16:creationId xmlns:a16="http://schemas.microsoft.com/office/drawing/2014/main" id="{73EF9861-66F1-40C1-BB5C-22F5624514A9}"/>
            </a:ext>
          </a:extLst>
        </xdr:cNvPr>
        <xdr:cNvCxnSpPr/>
      </xdr:nvCxnSpPr>
      <xdr:spPr>
        <a:xfrm>
          <a:off x="3797300" y="18387061"/>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136434</xdr:rowOff>
    </xdr:from>
    <xdr:to>
      <xdr:col>15</xdr:col>
      <xdr:colOff>101600</xdr:colOff>
      <xdr:row>107</xdr:row>
      <xdr:rowOff>66584</xdr:rowOff>
    </xdr:to>
    <xdr:sp macro="" textlink="">
      <xdr:nvSpPr>
        <xdr:cNvPr id="422" name="楕円 421">
          <a:extLst>
            <a:ext uri="{FF2B5EF4-FFF2-40B4-BE49-F238E27FC236}">
              <a16:creationId xmlns:a16="http://schemas.microsoft.com/office/drawing/2014/main" id="{FEF6BEE7-3F99-4345-9764-03A91A6C374F}"/>
            </a:ext>
          </a:extLst>
        </xdr:cNvPr>
        <xdr:cNvSpPr/>
      </xdr:nvSpPr>
      <xdr:spPr>
        <a:xfrm>
          <a:off x="2857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15784</xdr:rowOff>
    </xdr:from>
    <xdr:to>
      <xdr:col>19</xdr:col>
      <xdr:colOff>177800</xdr:colOff>
      <xdr:row>107</xdr:row>
      <xdr:rowOff>41911</xdr:rowOff>
    </xdr:to>
    <xdr:cxnSp macro="">
      <xdr:nvCxnSpPr>
        <xdr:cNvPr id="423" name="直線コネクタ 422">
          <a:extLst>
            <a:ext uri="{FF2B5EF4-FFF2-40B4-BE49-F238E27FC236}">
              <a16:creationId xmlns:a16="http://schemas.microsoft.com/office/drawing/2014/main" id="{DA0BD91F-3378-478E-844D-D865B0B07D6D}"/>
            </a:ext>
          </a:extLst>
        </xdr:cNvPr>
        <xdr:cNvCxnSpPr/>
      </xdr:nvCxnSpPr>
      <xdr:spPr>
        <a:xfrm>
          <a:off x="2908300" y="183609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108676</xdr:rowOff>
    </xdr:from>
    <xdr:to>
      <xdr:col>10</xdr:col>
      <xdr:colOff>165100</xdr:colOff>
      <xdr:row>107</xdr:row>
      <xdr:rowOff>38826</xdr:rowOff>
    </xdr:to>
    <xdr:sp macro="" textlink="">
      <xdr:nvSpPr>
        <xdr:cNvPr id="424" name="楕円 423">
          <a:extLst>
            <a:ext uri="{FF2B5EF4-FFF2-40B4-BE49-F238E27FC236}">
              <a16:creationId xmlns:a16="http://schemas.microsoft.com/office/drawing/2014/main" id="{DFAE4A8C-55A1-4BDC-A37A-1E1D939F3889}"/>
            </a:ext>
          </a:extLst>
        </xdr:cNvPr>
        <xdr:cNvSpPr/>
      </xdr:nvSpPr>
      <xdr:spPr>
        <a:xfrm>
          <a:off x="1968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159476</xdr:rowOff>
    </xdr:from>
    <xdr:to>
      <xdr:col>15</xdr:col>
      <xdr:colOff>50800</xdr:colOff>
      <xdr:row>107</xdr:row>
      <xdr:rowOff>15784</xdr:rowOff>
    </xdr:to>
    <xdr:cxnSp macro="">
      <xdr:nvCxnSpPr>
        <xdr:cNvPr id="425" name="直線コネクタ 424">
          <a:extLst>
            <a:ext uri="{FF2B5EF4-FFF2-40B4-BE49-F238E27FC236}">
              <a16:creationId xmlns:a16="http://schemas.microsoft.com/office/drawing/2014/main" id="{8BA36569-93EC-4289-B671-9331E2EA5E4E}"/>
            </a:ext>
          </a:extLst>
        </xdr:cNvPr>
        <xdr:cNvCxnSpPr/>
      </xdr:nvCxnSpPr>
      <xdr:spPr>
        <a:xfrm>
          <a:off x="2019300" y="183331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79284</xdr:rowOff>
    </xdr:from>
    <xdr:to>
      <xdr:col>6</xdr:col>
      <xdr:colOff>38100</xdr:colOff>
      <xdr:row>107</xdr:row>
      <xdr:rowOff>9434</xdr:rowOff>
    </xdr:to>
    <xdr:sp macro="" textlink="">
      <xdr:nvSpPr>
        <xdr:cNvPr id="426" name="楕円 425">
          <a:extLst>
            <a:ext uri="{FF2B5EF4-FFF2-40B4-BE49-F238E27FC236}">
              <a16:creationId xmlns:a16="http://schemas.microsoft.com/office/drawing/2014/main" id="{1BD8AA31-5A7A-4284-A710-097D411C78F5}"/>
            </a:ext>
          </a:extLst>
        </xdr:cNvPr>
        <xdr:cNvSpPr/>
      </xdr:nvSpPr>
      <xdr:spPr>
        <a:xfrm>
          <a:off x="1079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130084</xdr:rowOff>
    </xdr:from>
    <xdr:to>
      <xdr:col>10</xdr:col>
      <xdr:colOff>114300</xdr:colOff>
      <xdr:row>106</xdr:row>
      <xdr:rowOff>159476</xdr:rowOff>
    </xdr:to>
    <xdr:cxnSp macro="">
      <xdr:nvCxnSpPr>
        <xdr:cNvPr id="427" name="直線コネクタ 426">
          <a:extLst>
            <a:ext uri="{FF2B5EF4-FFF2-40B4-BE49-F238E27FC236}">
              <a16:creationId xmlns:a16="http://schemas.microsoft.com/office/drawing/2014/main" id="{33277CEE-BCD7-4C98-B10A-378390978776}"/>
            </a:ext>
          </a:extLst>
        </xdr:cNvPr>
        <xdr:cNvCxnSpPr/>
      </xdr:nvCxnSpPr>
      <xdr:spPr>
        <a:xfrm>
          <a:off x="1130300" y="183037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16401D90-76C8-43F7-9729-03A06CE96C29}"/>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66D7E0B3-7BBD-4765-9A9C-024FA78A7480}"/>
            </a:ext>
          </a:extLst>
        </xdr:cNvPr>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C8B90606-8593-4623-8B1F-EC1E0C1CE359}"/>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B94A0F50-6609-430A-9A45-6890F61C001E}"/>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83838</xdr:rowOff>
    </xdr:from>
    <xdr:ext cx="405111" cy="259045"/>
    <xdr:sp macro="" textlink="">
      <xdr:nvSpPr>
        <xdr:cNvPr id="432" name="n_1mainValue【港湾・漁港】&#10;有形固定資産減価償却率">
          <a:extLst>
            <a:ext uri="{FF2B5EF4-FFF2-40B4-BE49-F238E27FC236}">
              <a16:creationId xmlns:a16="http://schemas.microsoft.com/office/drawing/2014/main" id="{C2039796-BD8B-4C0C-84BF-ED8772599D04}"/>
            </a:ext>
          </a:extLst>
        </xdr:cNvPr>
        <xdr:cNvSpPr txBox="1"/>
      </xdr:nvSpPr>
      <xdr:spPr>
        <a:xfrm>
          <a:off x="3582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57711</xdr:rowOff>
    </xdr:from>
    <xdr:ext cx="405111" cy="259045"/>
    <xdr:sp macro="" textlink="">
      <xdr:nvSpPr>
        <xdr:cNvPr id="433" name="n_2mainValue【港湾・漁港】&#10;有形固定資産減価償却率">
          <a:extLst>
            <a:ext uri="{FF2B5EF4-FFF2-40B4-BE49-F238E27FC236}">
              <a16:creationId xmlns:a16="http://schemas.microsoft.com/office/drawing/2014/main" id="{44FC763F-3BC2-4EA6-BCFD-6DB105862061}"/>
            </a:ext>
          </a:extLst>
        </xdr:cNvPr>
        <xdr:cNvSpPr txBox="1"/>
      </xdr:nvSpPr>
      <xdr:spPr>
        <a:xfrm>
          <a:off x="2705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29953</xdr:rowOff>
    </xdr:from>
    <xdr:ext cx="405111" cy="259045"/>
    <xdr:sp macro="" textlink="">
      <xdr:nvSpPr>
        <xdr:cNvPr id="434" name="n_3mainValue【港湾・漁港】&#10;有形固定資産減価償却率">
          <a:extLst>
            <a:ext uri="{FF2B5EF4-FFF2-40B4-BE49-F238E27FC236}">
              <a16:creationId xmlns:a16="http://schemas.microsoft.com/office/drawing/2014/main" id="{9743861D-DB82-45D7-A265-5AF81C865624}"/>
            </a:ext>
          </a:extLst>
        </xdr:cNvPr>
        <xdr:cNvSpPr txBox="1"/>
      </xdr:nvSpPr>
      <xdr:spPr>
        <a:xfrm>
          <a:off x="1816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561</xdr:rowOff>
    </xdr:from>
    <xdr:ext cx="405111" cy="259045"/>
    <xdr:sp macro="" textlink="">
      <xdr:nvSpPr>
        <xdr:cNvPr id="435" name="n_4mainValue【港湾・漁港】&#10;有形固定資産減価償却率">
          <a:extLst>
            <a:ext uri="{FF2B5EF4-FFF2-40B4-BE49-F238E27FC236}">
              <a16:creationId xmlns:a16="http://schemas.microsoft.com/office/drawing/2014/main" id="{1522FCDF-D13F-4878-A60E-FB8FE6CBE7A3}"/>
            </a:ext>
          </a:extLst>
        </xdr:cNvPr>
        <xdr:cNvSpPr txBox="1"/>
      </xdr:nvSpPr>
      <xdr:spPr>
        <a:xfrm>
          <a:off x="927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EA65E6E-FAD1-4C39-8A81-E6F70B8445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21D9D9FF-EEC9-4DDE-88D3-A6E53E960A3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F7EC07CC-13E8-4FFE-AFC5-B50B005C969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97EC80AC-ADC7-4F6E-A212-7ADE24C337A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3DB380C9-9722-4EAC-B5CA-044A4C80AF2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66A5AEA7-0C54-45A2-9BFF-2B3AB2FE543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8EA67D2-A430-4BCC-B863-DD6910F34A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FDD0AA1-2482-4AF7-B426-1C6D1E39342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DD484E4E-A229-4D9A-B987-FE181241519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DB32E058-C29A-4037-AE96-C333F2F6AD7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FBC3E40F-1C8A-4A72-8B10-CD0DB141521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81DB9C45-6420-4CA3-9243-DF872C157192}"/>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A3D10CCC-619E-4EED-8EFA-8B2C1A064E2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74BE051F-FA7D-4C23-AFCF-B4CE20C8FABF}"/>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BFE197C1-9FCE-40CC-BD7B-7C8EA937DB4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FBBEA02-307E-4F27-A444-8431E3DA7ED6}"/>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F3333E54-B42A-4AC8-A379-8EF305C86DB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3F420716-64EA-4B4A-A864-6569A1869615}"/>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3C0A6D9-21F5-45C5-AE34-4EA7F324A67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C34D8BD8-1CEC-4DE2-9B68-AAC760D1B7F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50A22611-1D21-4C02-8ED1-54441CF60F4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F3929EE1-A170-4B7A-8E10-4FCCAEEE57E6}"/>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6F934245-DCC0-478D-9D54-37970DA1CB54}"/>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A354ACAE-0839-4A04-B9D0-DA53CE170DF9}"/>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FB272156-E4F4-4746-98F8-818B726BE278}"/>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8B933F96-EF83-49AB-92A8-0EBFAA5E0F0C}"/>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53E95BFA-848C-4C9B-8A77-A520E65F5892}"/>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701FE518-FCEC-4DFA-812E-F43AEBBB7EF5}"/>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EE75FC23-6B48-45C3-AB88-438BFE5DB856}"/>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4A4D6ACF-C729-43AA-AE37-5A5C4959F75A}"/>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769178FF-DBB7-4392-9B36-8FE5EC1F2D6A}"/>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969DB32A-D779-4C5C-AD58-211B6569280C}"/>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0BEB006-4452-4DB4-B2C6-3A8085302FA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FBC3101-7103-46E7-8DE9-CC5472E05DC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33F619F-35E8-423F-96C0-98F4C1BFFA6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9F21B6F-F031-44C2-B39D-E026E6537AA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6F8234B-1746-46FB-8136-9DA22158423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147258</xdr:rowOff>
    </xdr:from>
    <xdr:to>
      <xdr:col>55</xdr:col>
      <xdr:colOff>50800</xdr:colOff>
      <xdr:row>106</xdr:row>
      <xdr:rowOff>77408</xdr:rowOff>
    </xdr:to>
    <xdr:sp macro="" textlink="">
      <xdr:nvSpPr>
        <xdr:cNvPr id="473" name="楕円 472">
          <a:extLst>
            <a:ext uri="{FF2B5EF4-FFF2-40B4-BE49-F238E27FC236}">
              <a16:creationId xmlns:a16="http://schemas.microsoft.com/office/drawing/2014/main" id="{6BC8FA62-538E-47C1-80A6-7E2C50884227}"/>
            </a:ext>
          </a:extLst>
        </xdr:cNvPr>
        <xdr:cNvSpPr/>
      </xdr:nvSpPr>
      <xdr:spPr>
        <a:xfrm>
          <a:off x="10426700" y="181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170135</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EB08ABDB-EB7B-4D61-A250-319C8FB6965C}"/>
            </a:ext>
          </a:extLst>
        </xdr:cNvPr>
        <xdr:cNvSpPr txBox="1"/>
      </xdr:nvSpPr>
      <xdr:spPr>
        <a:xfrm>
          <a:off x="10515600" y="1800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156480</xdr:rowOff>
    </xdr:from>
    <xdr:to>
      <xdr:col>50</xdr:col>
      <xdr:colOff>165100</xdr:colOff>
      <xdr:row>106</xdr:row>
      <xdr:rowOff>86630</xdr:rowOff>
    </xdr:to>
    <xdr:sp macro="" textlink="">
      <xdr:nvSpPr>
        <xdr:cNvPr id="475" name="楕円 474">
          <a:extLst>
            <a:ext uri="{FF2B5EF4-FFF2-40B4-BE49-F238E27FC236}">
              <a16:creationId xmlns:a16="http://schemas.microsoft.com/office/drawing/2014/main" id="{E2254474-94A7-451C-B98F-DC75772A9D63}"/>
            </a:ext>
          </a:extLst>
        </xdr:cNvPr>
        <xdr:cNvSpPr/>
      </xdr:nvSpPr>
      <xdr:spPr>
        <a:xfrm>
          <a:off x="9588500" y="18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26608</xdr:rowOff>
    </xdr:from>
    <xdr:to>
      <xdr:col>55</xdr:col>
      <xdr:colOff>0</xdr:colOff>
      <xdr:row>106</xdr:row>
      <xdr:rowOff>35830</xdr:rowOff>
    </xdr:to>
    <xdr:cxnSp macro="">
      <xdr:nvCxnSpPr>
        <xdr:cNvPr id="476" name="直線コネクタ 475">
          <a:extLst>
            <a:ext uri="{FF2B5EF4-FFF2-40B4-BE49-F238E27FC236}">
              <a16:creationId xmlns:a16="http://schemas.microsoft.com/office/drawing/2014/main" id="{45AA4448-DD54-4918-AB74-A41A52DE6D3D}"/>
            </a:ext>
          </a:extLst>
        </xdr:cNvPr>
        <xdr:cNvCxnSpPr/>
      </xdr:nvCxnSpPr>
      <xdr:spPr>
        <a:xfrm flipV="1">
          <a:off x="9639300" y="18200308"/>
          <a:ext cx="838200" cy="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164488</xdr:rowOff>
    </xdr:from>
    <xdr:to>
      <xdr:col>46</xdr:col>
      <xdr:colOff>38100</xdr:colOff>
      <xdr:row>106</xdr:row>
      <xdr:rowOff>94638</xdr:rowOff>
    </xdr:to>
    <xdr:sp macro="" textlink="">
      <xdr:nvSpPr>
        <xdr:cNvPr id="477" name="楕円 476">
          <a:extLst>
            <a:ext uri="{FF2B5EF4-FFF2-40B4-BE49-F238E27FC236}">
              <a16:creationId xmlns:a16="http://schemas.microsoft.com/office/drawing/2014/main" id="{4697C95D-EBC6-46D9-BFA8-9DA5CD00974D}"/>
            </a:ext>
          </a:extLst>
        </xdr:cNvPr>
        <xdr:cNvSpPr/>
      </xdr:nvSpPr>
      <xdr:spPr>
        <a:xfrm>
          <a:off x="8699500" y="181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35830</xdr:rowOff>
    </xdr:from>
    <xdr:to>
      <xdr:col>50</xdr:col>
      <xdr:colOff>114300</xdr:colOff>
      <xdr:row>106</xdr:row>
      <xdr:rowOff>43838</xdr:rowOff>
    </xdr:to>
    <xdr:cxnSp macro="">
      <xdr:nvCxnSpPr>
        <xdr:cNvPr id="478" name="直線コネクタ 477">
          <a:extLst>
            <a:ext uri="{FF2B5EF4-FFF2-40B4-BE49-F238E27FC236}">
              <a16:creationId xmlns:a16="http://schemas.microsoft.com/office/drawing/2014/main" id="{DA73667A-41C5-4AC6-B765-3ACE8D87B10D}"/>
            </a:ext>
          </a:extLst>
        </xdr:cNvPr>
        <xdr:cNvCxnSpPr/>
      </xdr:nvCxnSpPr>
      <xdr:spPr>
        <a:xfrm flipV="1">
          <a:off x="8750300" y="18209530"/>
          <a:ext cx="889000" cy="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1632</xdr:rowOff>
    </xdr:from>
    <xdr:to>
      <xdr:col>41</xdr:col>
      <xdr:colOff>101600</xdr:colOff>
      <xdr:row>106</xdr:row>
      <xdr:rowOff>103232</xdr:rowOff>
    </xdr:to>
    <xdr:sp macro="" textlink="">
      <xdr:nvSpPr>
        <xdr:cNvPr id="479" name="楕円 478">
          <a:extLst>
            <a:ext uri="{FF2B5EF4-FFF2-40B4-BE49-F238E27FC236}">
              <a16:creationId xmlns:a16="http://schemas.microsoft.com/office/drawing/2014/main" id="{B4D2444A-31C3-41D0-B4F3-246DDB8C05DF}"/>
            </a:ext>
          </a:extLst>
        </xdr:cNvPr>
        <xdr:cNvSpPr/>
      </xdr:nvSpPr>
      <xdr:spPr>
        <a:xfrm>
          <a:off x="7810500" y="181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43838</xdr:rowOff>
    </xdr:from>
    <xdr:to>
      <xdr:col>45</xdr:col>
      <xdr:colOff>177800</xdr:colOff>
      <xdr:row>106</xdr:row>
      <xdr:rowOff>52432</xdr:rowOff>
    </xdr:to>
    <xdr:cxnSp macro="">
      <xdr:nvCxnSpPr>
        <xdr:cNvPr id="480" name="直線コネクタ 479">
          <a:extLst>
            <a:ext uri="{FF2B5EF4-FFF2-40B4-BE49-F238E27FC236}">
              <a16:creationId xmlns:a16="http://schemas.microsoft.com/office/drawing/2014/main" id="{05A14E6A-C22D-424E-B58D-C7FF92E7A1D3}"/>
            </a:ext>
          </a:extLst>
        </xdr:cNvPr>
        <xdr:cNvCxnSpPr/>
      </xdr:nvCxnSpPr>
      <xdr:spPr>
        <a:xfrm flipV="1">
          <a:off x="7861300" y="18217538"/>
          <a:ext cx="889000" cy="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7155</xdr:rowOff>
    </xdr:from>
    <xdr:to>
      <xdr:col>36</xdr:col>
      <xdr:colOff>165100</xdr:colOff>
      <xdr:row>106</xdr:row>
      <xdr:rowOff>108755</xdr:rowOff>
    </xdr:to>
    <xdr:sp macro="" textlink="">
      <xdr:nvSpPr>
        <xdr:cNvPr id="481" name="楕円 480">
          <a:extLst>
            <a:ext uri="{FF2B5EF4-FFF2-40B4-BE49-F238E27FC236}">
              <a16:creationId xmlns:a16="http://schemas.microsoft.com/office/drawing/2014/main" id="{1B319FBF-42E7-4874-8440-C4C2404591CF}"/>
            </a:ext>
          </a:extLst>
        </xdr:cNvPr>
        <xdr:cNvSpPr/>
      </xdr:nvSpPr>
      <xdr:spPr>
        <a:xfrm>
          <a:off x="6921500" y="1818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52432</xdr:rowOff>
    </xdr:from>
    <xdr:to>
      <xdr:col>41</xdr:col>
      <xdr:colOff>50800</xdr:colOff>
      <xdr:row>106</xdr:row>
      <xdr:rowOff>57955</xdr:rowOff>
    </xdr:to>
    <xdr:cxnSp macro="">
      <xdr:nvCxnSpPr>
        <xdr:cNvPr id="482" name="直線コネクタ 481">
          <a:extLst>
            <a:ext uri="{FF2B5EF4-FFF2-40B4-BE49-F238E27FC236}">
              <a16:creationId xmlns:a16="http://schemas.microsoft.com/office/drawing/2014/main" id="{96C40933-2350-43BC-9D45-66E4AD1466B0}"/>
            </a:ext>
          </a:extLst>
        </xdr:cNvPr>
        <xdr:cNvCxnSpPr/>
      </xdr:nvCxnSpPr>
      <xdr:spPr>
        <a:xfrm flipV="1">
          <a:off x="6972300" y="18226132"/>
          <a:ext cx="889000" cy="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70AB7F78-43B7-4BEB-B71A-E42DC435598A}"/>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E8DE1856-7D18-4F0C-928D-8F469F3CA243}"/>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E46B56F4-6118-4860-8A0D-0A785FDD3075}"/>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16825741-370E-4C7B-8068-60D0DCF74CB1}"/>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103157</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6B9B9818-269A-4009-8895-491EF38092E3}"/>
            </a:ext>
          </a:extLst>
        </xdr:cNvPr>
        <xdr:cNvSpPr txBox="1"/>
      </xdr:nvSpPr>
      <xdr:spPr>
        <a:xfrm>
          <a:off x="9327095" y="1793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111165</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35D3FDA7-4E79-4099-BCBF-3989019DE857}"/>
            </a:ext>
          </a:extLst>
        </xdr:cNvPr>
        <xdr:cNvSpPr txBox="1"/>
      </xdr:nvSpPr>
      <xdr:spPr>
        <a:xfrm>
          <a:off x="8450795" y="17941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119759</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9EE544A7-A37B-43C2-A0B5-E65935C7455B}"/>
            </a:ext>
          </a:extLst>
        </xdr:cNvPr>
        <xdr:cNvSpPr txBox="1"/>
      </xdr:nvSpPr>
      <xdr:spPr>
        <a:xfrm>
          <a:off x="7561795" y="1795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125282</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627D7116-542F-4845-9B93-F53DB8E6232B}"/>
            </a:ext>
          </a:extLst>
        </xdr:cNvPr>
        <xdr:cNvSpPr txBox="1"/>
      </xdr:nvSpPr>
      <xdr:spPr>
        <a:xfrm>
          <a:off x="6672795" y="1795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80B6BB3-67B3-4ABE-8521-C37307403F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3F7E497-E589-4553-8CA5-5AFE67F2C3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A29D702-A320-4CE6-93B4-26F301BE71F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FB5E57C-846E-4244-AC22-E56A30EB615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C01A8D7-ABD8-4B7C-A9B2-C4EA1F0AAF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F370E063-76D1-476B-9E63-8730634E759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80AB87E0-B512-4ADA-B7E5-E8D6021D7C0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2A25B789-E132-4A0F-92D8-6EEE5524A8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D992C2F0-2813-4F3F-8673-325C638B8DF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4AB3E190-03B7-4C92-9EC2-B2F78938FB4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B1957E6A-4DB7-45A6-9DDB-100A3397DC1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B723753F-9F2B-4549-BA86-E2D0337E42F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50071EDE-BD1D-437F-8E06-41359180E3C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3471A7B1-8A37-4324-A1AE-7E167E17FC4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D7D8961-8B64-4861-A6D8-25E46CA31D2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B40ECFF1-01F9-485D-A071-3491FDD4CA1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90053F1C-E4B1-4EF1-B39D-8CB96F0C467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2AA68588-DE06-4B17-B453-FB4857A1F54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E73E5B3D-CD30-409D-9188-4E57D346959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45E95D21-F552-47E9-B158-5EAAD36CAE7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66F6A8CC-32B2-4E97-8CF6-83119EF08C7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A2DA2B62-A2F1-4B59-A82F-11A29704B02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D379B348-C3EA-4F94-B5FA-D35BCA21899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4001C187-0DF8-4E40-9C35-C2549551A8E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FD27E0E2-4D55-4188-A0B1-3CBC017C115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22752F8B-7EC1-49DB-A538-5AC2A56D56BC}"/>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5F446E0A-45EB-4DE8-97BA-2FC3D28B9C1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539DE7CE-E3BD-4E8E-8934-74DDF3D3169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80A56EF7-84F0-4DEE-B4CC-B1F568F84431}"/>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C43F12CD-5159-44B1-91E4-8826894D42A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5BCDF6DB-B769-4382-A24C-E9E8047B971B}"/>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E13D919B-AA38-4CF8-BA2E-8D5E8B53CF67}"/>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392D6195-53AB-4379-A0E7-FA9BBDBA894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697E6545-7FDF-4013-AC63-F107A8AC9236}"/>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AC8470C4-B96C-438B-8556-E03B770E6EFF}"/>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670DE2C2-261D-4894-826A-7ACCDC4AA4FE}"/>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29E98FD-0DEE-49D5-BF8B-B64065B4180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81FED9F-1498-43D8-8551-299CDBDB6D8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9921947-0269-42AA-8FF5-B46E4D32AFC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2F8126A-41F3-4425-8EDA-D88B1E69476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5824DEF-2995-4294-A023-565422551B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54791</xdr:rowOff>
    </xdr:from>
    <xdr:to>
      <xdr:col>85</xdr:col>
      <xdr:colOff>177800</xdr:colOff>
      <xdr:row>39</xdr:row>
      <xdr:rowOff>156391</xdr:rowOff>
    </xdr:to>
    <xdr:sp macro="" textlink="">
      <xdr:nvSpPr>
        <xdr:cNvPr id="532" name="楕円 531">
          <a:extLst>
            <a:ext uri="{FF2B5EF4-FFF2-40B4-BE49-F238E27FC236}">
              <a16:creationId xmlns:a16="http://schemas.microsoft.com/office/drawing/2014/main" id="{24779D02-77DA-4E1E-9E73-3941B79F2FD3}"/>
            </a:ext>
          </a:extLst>
        </xdr:cNvPr>
        <xdr:cNvSpPr/>
      </xdr:nvSpPr>
      <xdr:spPr>
        <a:xfrm>
          <a:off x="16268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33218</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835443C1-092D-4D6B-A165-6D08FC6016D8}"/>
            </a:ext>
          </a:extLst>
        </xdr:cNvPr>
        <xdr:cNvSpPr txBox="1"/>
      </xdr:nvSpPr>
      <xdr:spPr>
        <a:xfrm>
          <a:off x="16357600"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xdr:rowOff>
    </xdr:from>
    <xdr:to>
      <xdr:col>81</xdr:col>
      <xdr:colOff>101600</xdr:colOff>
      <xdr:row>39</xdr:row>
      <xdr:rowOff>104140</xdr:rowOff>
    </xdr:to>
    <xdr:sp macro="" textlink="">
      <xdr:nvSpPr>
        <xdr:cNvPr id="534" name="楕円 533">
          <a:extLst>
            <a:ext uri="{FF2B5EF4-FFF2-40B4-BE49-F238E27FC236}">
              <a16:creationId xmlns:a16="http://schemas.microsoft.com/office/drawing/2014/main" id="{150A5C1F-E09F-4332-8E7B-92D0F67BC9A0}"/>
            </a:ext>
          </a:extLst>
        </xdr:cNvPr>
        <xdr:cNvSpPr/>
      </xdr:nvSpPr>
      <xdr:spPr>
        <a:xfrm>
          <a:off x="15430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53340</xdr:rowOff>
    </xdr:from>
    <xdr:to>
      <xdr:col>85</xdr:col>
      <xdr:colOff>127000</xdr:colOff>
      <xdr:row>39</xdr:row>
      <xdr:rowOff>105591</xdr:rowOff>
    </xdr:to>
    <xdr:cxnSp macro="">
      <xdr:nvCxnSpPr>
        <xdr:cNvPr id="535" name="直線コネクタ 534">
          <a:extLst>
            <a:ext uri="{FF2B5EF4-FFF2-40B4-BE49-F238E27FC236}">
              <a16:creationId xmlns:a16="http://schemas.microsoft.com/office/drawing/2014/main" id="{D6711A3C-DB1E-471D-AA57-8BA53ACDE014}"/>
            </a:ext>
          </a:extLst>
        </xdr:cNvPr>
        <xdr:cNvCxnSpPr/>
      </xdr:nvCxnSpPr>
      <xdr:spPr>
        <a:xfrm>
          <a:off x="15481300" y="673989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121738</xdr:rowOff>
    </xdr:from>
    <xdr:to>
      <xdr:col>76</xdr:col>
      <xdr:colOff>165100</xdr:colOff>
      <xdr:row>39</xdr:row>
      <xdr:rowOff>51888</xdr:rowOff>
    </xdr:to>
    <xdr:sp macro="" textlink="">
      <xdr:nvSpPr>
        <xdr:cNvPr id="536" name="楕円 535">
          <a:extLst>
            <a:ext uri="{FF2B5EF4-FFF2-40B4-BE49-F238E27FC236}">
              <a16:creationId xmlns:a16="http://schemas.microsoft.com/office/drawing/2014/main" id="{03CB3DFC-B84F-4FC3-9C19-4B1BEED3F6AB}"/>
            </a:ext>
          </a:extLst>
        </xdr:cNvPr>
        <xdr:cNvSpPr/>
      </xdr:nvSpPr>
      <xdr:spPr>
        <a:xfrm>
          <a:off x="14541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xdr:rowOff>
    </xdr:from>
    <xdr:to>
      <xdr:col>81</xdr:col>
      <xdr:colOff>50800</xdr:colOff>
      <xdr:row>39</xdr:row>
      <xdr:rowOff>53340</xdr:rowOff>
    </xdr:to>
    <xdr:cxnSp macro="">
      <xdr:nvCxnSpPr>
        <xdr:cNvPr id="537" name="直線コネクタ 536">
          <a:extLst>
            <a:ext uri="{FF2B5EF4-FFF2-40B4-BE49-F238E27FC236}">
              <a16:creationId xmlns:a16="http://schemas.microsoft.com/office/drawing/2014/main" id="{E45AA1CE-6759-40C2-AE10-BE355F3A560C}"/>
            </a:ext>
          </a:extLst>
        </xdr:cNvPr>
        <xdr:cNvCxnSpPr/>
      </xdr:nvCxnSpPr>
      <xdr:spPr>
        <a:xfrm>
          <a:off x="14592300" y="668763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66222</xdr:rowOff>
    </xdr:from>
    <xdr:to>
      <xdr:col>72</xdr:col>
      <xdr:colOff>38100</xdr:colOff>
      <xdr:row>38</xdr:row>
      <xdr:rowOff>167822</xdr:rowOff>
    </xdr:to>
    <xdr:sp macro="" textlink="">
      <xdr:nvSpPr>
        <xdr:cNvPr id="538" name="楕円 537">
          <a:extLst>
            <a:ext uri="{FF2B5EF4-FFF2-40B4-BE49-F238E27FC236}">
              <a16:creationId xmlns:a16="http://schemas.microsoft.com/office/drawing/2014/main" id="{038D7C4D-1A81-437A-BA6B-D8DD973F5A68}"/>
            </a:ext>
          </a:extLst>
        </xdr:cNvPr>
        <xdr:cNvSpPr/>
      </xdr:nvSpPr>
      <xdr:spPr>
        <a:xfrm>
          <a:off x="13652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117022</xdr:rowOff>
    </xdr:from>
    <xdr:to>
      <xdr:col>76</xdr:col>
      <xdr:colOff>114300</xdr:colOff>
      <xdr:row>39</xdr:row>
      <xdr:rowOff>1088</xdr:rowOff>
    </xdr:to>
    <xdr:cxnSp macro="">
      <xdr:nvCxnSpPr>
        <xdr:cNvPr id="539" name="直線コネクタ 538">
          <a:extLst>
            <a:ext uri="{FF2B5EF4-FFF2-40B4-BE49-F238E27FC236}">
              <a16:creationId xmlns:a16="http://schemas.microsoft.com/office/drawing/2014/main" id="{23309F5D-E827-4ADE-9AC4-5FEB55012780}"/>
            </a:ext>
          </a:extLst>
        </xdr:cNvPr>
        <xdr:cNvCxnSpPr/>
      </xdr:nvCxnSpPr>
      <xdr:spPr>
        <a:xfrm>
          <a:off x="13703300" y="663212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44994</xdr:rowOff>
    </xdr:from>
    <xdr:to>
      <xdr:col>67</xdr:col>
      <xdr:colOff>101600</xdr:colOff>
      <xdr:row>38</xdr:row>
      <xdr:rowOff>146594</xdr:rowOff>
    </xdr:to>
    <xdr:sp macro="" textlink="">
      <xdr:nvSpPr>
        <xdr:cNvPr id="540" name="楕円 539">
          <a:extLst>
            <a:ext uri="{FF2B5EF4-FFF2-40B4-BE49-F238E27FC236}">
              <a16:creationId xmlns:a16="http://schemas.microsoft.com/office/drawing/2014/main" id="{BBC3C798-4C9A-4DA2-97B2-89A95768BB0E}"/>
            </a:ext>
          </a:extLst>
        </xdr:cNvPr>
        <xdr:cNvSpPr/>
      </xdr:nvSpPr>
      <xdr:spPr>
        <a:xfrm>
          <a:off x="12763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95794</xdr:rowOff>
    </xdr:from>
    <xdr:to>
      <xdr:col>71</xdr:col>
      <xdr:colOff>177800</xdr:colOff>
      <xdr:row>38</xdr:row>
      <xdr:rowOff>117022</xdr:rowOff>
    </xdr:to>
    <xdr:cxnSp macro="">
      <xdr:nvCxnSpPr>
        <xdr:cNvPr id="541" name="直線コネクタ 540">
          <a:extLst>
            <a:ext uri="{FF2B5EF4-FFF2-40B4-BE49-F238E27FC236}">
              <a16:creationId xmlns:a16="http://schemas.microsoft.com/office/drawing/2014/main" id="{8ACF8919-2B37-4332-A704-A4EC9C317C04}"/>
            </a:ext>
          </a:extLst>
        </xdr:cNvPr>
        <xdr:cNvCxnSpPr/>
      </xdr:nvCxnSpPr>
      <xdr:spPr>
        <a:xfrm>
          <a:off x="12814300" y="66108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80EF425C-2131-4B7F-8B03-7B7D4EF4FAD2}"/>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6914A378-C0AA-42CA-912D-C0AA611248D9}"/>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1A065F68-854B-435C-8A41-C84DC02DD96F}"/>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C11E04E3-EADA-4337-B61B-D0F538892C27}"/>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95267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F3BAC523-719D-4042-AD41-6E383DADD16B}"/>
            </a:ext>
          </a:extLst>
        </xdr:cNvPr>
        <xdr:cNvSpPr txBox="1"/>
      </xdr:nvSpPr>
      <xdr:spPr>
        <a:xfrm>
          <a:off x="15266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43015</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CDF062DF-DD18-4173-AD17-43D781D1A116}"/>
            </a:ext>
          </a:extLst>
        </xdr:cNvPr>
        <xdr:cNvSpPr txBox="1"/>
      </xdr:nvSpPr>
      <xdr:spPr>
        <a:xfrm>
          <a:off x="14389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158949</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E3153BB1-C03C-48D1-ABC8-D8019C206DE2}"/>
            </a:ext>
          </a:extLst>
        </xdr:cNvPr>
        <xdr:cNvSpPr txBox="1"/>
      </xdr:nvSpPr>
      <xdr:spPr>
        <a:xfrm>
          <a:off x="13500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9ACE2404-7A7D-497A-B9F4-F0ADF1D56BF7}"/>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2188D1D8-3EAD-45B0-A90E-3BAC226A1D5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285F10F2-A714-479F-8D58-93C26C0F99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86773979-700F-42B5-A819-86577BCE835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302BFC1D-4C50-4B27-B97C-2E69A580082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46D3E90-EE3F-4FE5-930F-1C53F66E6C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EDD9C9CB-EABA-4309-9FEB-0936B0D12FA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8F300671-386E-4D79-9702-2639ADF9CE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65D3AFE4-29DE-4ED9-BF0C-93E6875119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8404AA62-AC2B-41DD-941A-363A5CA6D1D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E5B91DD0-A5D2-45CB-B1B1-E7B670D7F17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577A9368-9112-4E12-91EB-361D63D6EC5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D91D6C46-5DCB-4916-867F-32434168DD9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5AF36C2A-6118-4ED8-ABAB-932F20F13F0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7536A83F-8651-431C-9A94-9E834F054A6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4C28752D-D0F5-44C7-AB47-361D8AD5D38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8A4ACD8C-F394-48A4-8085-85CDF06F5BA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CBB93BCE-ABB3-4059-91D0-752B113CC9A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9EFE96F7-21E9-4DC6-8DDF-8CDA86F2C3A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43341E02-AF55-4B64-B38F-1A5CC7E30FA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594BD344-5EA4-4712-8455-FC3C006FF63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832D7BD2-2A41-4A78-B5DD-5551C467809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DE2CB985-8550-41E2-8494-A75520B054E2}"/>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51F9111B-1B94-4449-A11B-E6182E8405A7}"/>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35A35D12-61C0-40D1-B569-6B714F3F6037}"/>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F2740CF9-458D-49E7-9065-6195A4EFCD73}"/>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C685082C-95C9-4AF0-97C5-2479EA4D3338}"/>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5B7F80E4-341E-447A-89DA-7B10796862F0}"/>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8C37187D-0C36-44A9-882D-32528BA508C2}"/>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B22AE7B3-544F-4278-A3F4-359645762F56}"/>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3AE254DD-2EB2-4115-A8E2-57633D4033AF}"/>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94D75BB5-457D-4738-9742-B368F4100447}"/>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DD330AFD-2728-4AEB-9268-8E838DEA707D}"/>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84E80D1-33EA-4310-81C9-34C816DF52C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4EA5D8B-1FDA-4D21-83BB-5BF36701DC4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E8AEB8E-B66D-40E8-8B82-B6CD2A225E1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A45980A-D879-4C32-BD28-0F68E05B8EE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68808D3-EBAA-4C3E-A4FD-12ABCE2F185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32258</xdr:rowOff>
    </xdr:from>
    <xdr:to>
      <xdr:col>116</xdr:col>
      <xdr:colOff>114300</xdr:colOff>
      <xdr:row>38</xdr:row>
      <xdr:rowOff>133858</xdr:rowOff>
    </xdr:to>
    <xdr:sp macro="" textlink="">
      <xdr:nvSpPr>
        <xdr:cNvPr id="587" name="楕円 586">
          <a:extLst>
            <a:ext uri="{FF2B5EF4-FFF2-40B4-BE49-F238E27FC236}">
              <a16:creationId xmlns:a16="http://schemas.microsoft.com/office/drawing/2014/main" id="{137E27F1-8040-4D83-A2F3-0D238A9A9F0D}"/>
            </a:ext>
          </a:extLst>
        </xdr:cNvPr>
        <xdr:cNvSpPr/>
      </xdr:nvSpPr>
      <xdr:spPr>
        <a:xfrm>
          <a:off x="221107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55135</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A800A522-AEE0-4FBC-84AF-D5E8E0031F20}"/>
            </a:ext>
          </a:extLst>
        </xdr:cNvPr>
        <xdr:cNvSpPr txBox="1"/>
      </xdr:nvSpPr>
      <xdr:spPr>
        <a:xfrm>
          <a:off x="22199600"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45974</xdr:rowOff>
    </xdr:from>
    <xdr:to>
      <xdr:col>112</xdr:col>
      <xdr:colOff>38100</xdr:colOff>
      <xdr:row>38</xdr:row>
      <xdr:rowOff>147574</xdr:rowOff>
    </xdr:to>
    <xdr:sp macro="" textlink="">
      <xdr:nvSpPr>
        <xdr:cNvPr id="589" name="楕円 588">
          <a:extLst>
            <a:ext uri="{FF2B5EF4-FFF2-40B4-BE49-F238E27FC236}">
              <a16:creationId xmlns:a16="http://schemas.microsoft.com/office/drawing/2014/main" id="{952376C2-B9B7-4062-BDA3-4B3587955790}"/>
            </a:ext>
          </a:extLst>
        </xdr:cNvPr>
        <xdr:cNvSpPr/>
      </xdr:nvSpPr>
      <xdr:spPr>
        <a:xfrm>
          <a:off x="21272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83058</xdr:rowOff>
    </xdr:from>
    <xdr:to>
      <xdr:col>116</xdr:col>
      <xdr:colOff>63500</xdr:colOff>
      <xdr:row>38</xdr:row>
      <xdr:rowOff>96774</xdr:rowOff>
    </xdr:to>
    <xdr:cxnSp macro="">
      <xdr:nvCxnSpPr>
        <xdr:cNvPr id="590" name="直線コネクタ 589">
          <a:extLst>
            <a:ext uri="{FF2B5EF4-FFF2-40B4-BE49-F238E27FC236}">
              <a16:creationId xmlns:a16="http://schemas.microsoft.com/office/drawing/2014/main" id="{5502BE5E-E93D-4BFC-9949-357FACAEB1C8}"/>
            </a:ext>
          </a:extLst>
        </xdr:cNvPr>
        <xdr:cNvCxnSpPr/>
      </xdr:nvCxnSpPr>
      <xdr:spPr>
        <a:xfrm flipV="1">
          <a:off x="21323300" y="659815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57404</xdr:rowOff>
    </xdr:from>
    <xdr:to>
      <xdr:col>107</xdr:col>
      <xdr:colOff>101600</xdr:colOff>
      <xdr:row>38</xdr:row>
      <xdr:rowOff>159004</xdr:rowOff>
    </xdr:to>
    <xdr:sp macro="" textlink="">
      <xdr:nvSpPr>
        <xdr:cNvPr id="591" name="楕円 590">
          <a:extLst>
            <a:ext uri="{FF2B5EF4-FFF2-40B4-BE49-F238E27FC236}">
              <a16:creationId xmlns:a16="http://schemas.microsoft.com/office/drawing/2014/main" id="{81F15F8D-9CD5-428A-9E9B-C32B717B19F1}"/>
            </a:ext>
          </a:extLst>
        </xdr:cNvPr>
        <xdr:cNvSpPr/>
      </xdr:nvSpPr>
      <xdr:spPr>
        <a:xfrm>
          <a:off x="20383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96774</xdr:rowOff>
    </xdr:from>
    <xdr:to>
      <xdr:col>111</xdr:col>
      <xdr:colOff>177800</xdr:colOff>
      <xdr:row>38</xdr:row>
      <xdr:rowOff>108204</xdr:rowOff>
    </xdr:to>
    <xdr:cxnSp macro="">
      <xdr:nvCxnSpPr>
        <xdr:cNvPr id="592" name="直線コネクタ 591">
          <a:extLst>
            <a:ext uri="{FF2B5EF4-FFF2-40B4-BE49-F238E27FC236}">
              <a16:creationId xmlns:a16="http://schemas.microsoft.com/office/drawing/2014/main" id="{7B782007-89C2-499E-A961-AC011DE745E3}"/>
            </a:ext>
          </a:extLst>
        </xdr:cNvPr>
        <xdr:cNvCxnSpPr/>
      </xdr:nvCxnSpPr>
      <xdr:spPr>
        <a:xfrm flipV="1">
          <a:off x="20434300" y="661187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68834</xdr:rowOff>
    </xdr:from>
    <xdr:to>
      <xdr:col>102</xdr:col>
      <xdr:colOff>165100</xdr:colOff>
      <xdr:row>38</xdr:row>
      <xdr:rowOff>170434</xdr:rowOff>
    </xdr:to>
    <xdr:sp macro="" textlink="">
      <xdr:nvSpPr>
        <xdr:cNvPr id="593" name="楕円 592">
          <a:extLst>
            <a:ext uri="{FF2B5EF4-FFF2-40B4-BE49-F238E27FC236}">
              <a16:creationId xmlns:a16="http://schemas.microsoft.com/office/drawing/2014/main" id="{E3B1D8A3-CE10-44CF-83DE-3072C1A0268B}"/>
            </a:ext>
          </a:extLst>
        </xdr:cNvPr>
        <xdr:cNvSpPr/>
      </xdr:nvSpPr>
      <xdr:spPr>
        <a:xfrm>
          <a:off x="194945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108204</xdr:rowOff>
    </xdr:from>
    <xdr:to>
      <xdr:col>107</xdr:col>
      <xdr:colOff>50800</xdr:colOff>
      <xdr:row>38</xdr:row>
      <xdr:rowOff>119634</xdr:rowOff>
    </xdr:to>
    <xdr:cxnSp macro="">
      <xdr:nvCxnSpPr>
        <xdr:cNvPr id="594" name="直線コネクタ 593">
          <a:extLst>
            <a:ext uri="{FF2B5EF4-FFF2-40B4-BE49-F238E27FC236}">
              <a16:creationId xmlns:a16="http://schemas.microsoft.com/office/drawing/2014/main" id="{359302D1-0755-4A69-AED7-0D49BF46AAD0}"/>
            </a:ext>
          </a:extLst>
        </xdr:cNvPr>
        <xdr:cNvCxnSpPr/>
      </xdr:nvCxnSpPr>
      <xdr:spPr>
        <a:xfrm flipV="1">
          <a:off x="19545300" y="66233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20828</xdr:rowOff>
    </xdr:from>
    <xdr:to>
      <xdr:col>98</xdr:col>
      <xdr:colOff>38100</xdr:colOff>
      <xdr:row>38</xdr:row>
      <xdr:rowOff>122428</xdr:rowOff>
    </xdr:to>
    <xdr:sp macro="" textlink="">
      <xdr:nvSpPr>
        <xdr:cNvPr id="595" name="楕円 594">
          <a:extLst>
            <a:ext uri="{FF2B5EF4-FFF2-40B4-BE49-F238E27FC236}">
              <a16:creationId xmlns:a16="http://schemas.microsoft.com/office/drawing/2014/main" id="{4CD7A84E-CA1D-4516-8E3F-0FFF42B84844}"/>
            </a:ext>
          </a:extLst>
        </xdr:cNvPr>
        <xdr:cNvSpPr/>
      </xdr:nvSpPr>
      <xdr:spPr>
        <a:xfrm>
          <a:off x="18605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71628</xdr:rowOff>
    </xdr:from>
    <xdr:to>
      <xdr:col>102</xdr:col>
      <xdr:colOff>114300</xdr:colOff>
      <xdr:row>38</xdr:row>
      <xdr:rowOff>119634</xdr:rowOff>
    </xdr:to>
    <xdr:cxnSp macro="">
      <xdr:nvCxnSpPr>
        <xdr:cNvPr id="596" name="直線コネクタ 595">
          <a:extLst>
            <a:ext uri="{FF2B5EF4-FFF2-40B4-BE49-F238E27FC236}">
              <a16:creationId xmlns:a16="http://schemas.microsoft.com/office/drawing/2014/main" id="{6EA145BC-1715-472D-BBCE-5C95DA241E9B}"/>
            </a:ext>
          </a:extLst>
        </xdr:cNvPr>
        <xdr:cNvCxnSpPr/>
      </xdr:nvCxnSpPr>
      <xdr:spPr>
        <a:xfrm>
          <a:off x="18656300" y="658672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86BFE45F-2296-4E12-AE51-B0B8C26EB6A1}"/>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9F31BEA-AD17-4B9A-87B8-8CCCCBB2B32F}"/>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97B1F4B5-C2A6-48F4-8931-2A2590AEADD3}"/>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CD197081-90C3-49B6-9FBB-1306DC819AF1}"/>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164101</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E5C363AB-7C99-452D-A465-2F8BC458465D}"/>
            </a:ext>
          </a:extLst>
        </xdr:cNvPr>
        <xdr:cNvSpPr txBox="1"/>
      </xdr:nvSpPr>
      <xdr:spPr>
        <a:xfrm>
          <a:off x="21075727"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4081</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3E253756-E85D-4AB6-B93C-1316817C6371}"/>
            </a:ext>
          </a:extLst>
        </xdr:cNvPr>
        <xdr:cNvSpPr txBox="1"/>
      </xdr:nvSpPr>
      <xdr:spPr>
        <a:xfrm>
          <a:off x="201994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15511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5226C6C9-B7D3-4639-A62F-2145C8C8D9C5}"/>
            </a:ext>
          </a:extLst>
        </xdr:cNvPr>
        <xdr:cNvSpPr txBox="1"/>
      </xdr:nvSpPr>
      <xdr:spPr>
        <a:xfrm>
          <a:off x="19310427" y="635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138955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9EBD2AAB-6716-4CDE-A308-475264993227}"/>
            </a:ext>
          </a:extLst>
        </xdr:cNvPr>
        <xdr:cNvSpPr txBox="1"/>
      </xdr:nvSpPr>
      <xdr:spPr>
        <a:xfrm>
          <a:off x="18421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34FB6C49-4644-4A0E-8B84-B54AFB8F7CC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4D77F385-D5E2-4BF2-8C2E-1932B0774B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63A29313-D80B-4037-A7C9-97728EBEB60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EB4EBFAE-D1A8-4221-8B50-8ECEB7A904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62F86722-D6F3-4EDC-B62E-50FC660FC3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704465A1-DAEE-4D26-B651-C9BB5DD849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246C4588-3C54-4DFE-9A91-F8883EEBD8E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165E0E6A-7E9A-4DDF-B1C2-735F65E7DCE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64E70D93-F86C-4BDB-8A2A-3A2705C367C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87440209-A6D0-4437-B1C8-F1EF953BA3B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6B841C19-CE70-4459-A45A-ACC0F9E9388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D9DABD47-121B-41AC-A23B-25A126C5EAC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2B3FC009-40ED-4971-AA0B-4E0E5E23229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B04EAD8B-D061-4285-B6DF-EC05FDCCA43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846930D4-3845-44BC-8C85-5FC0D45F6F7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6693D653-AB9F-47E1-95A1-43C2E2F68C3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BD5873B4-DB8F-4530-A12E-56E4EC6F9BF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25275A4E-DDF5-462D-A285-4DCC07D7E9F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C2E4E7BE-5845-4EE2-B415-40CEC6E25FA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C55352CB-B0E7-4835-B097-30D431CF952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2E59A01E-ED88-4090-B586-C7E625FF35C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0B63AFE5-D431-40A1-BA7E-F7F4AF5FB55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4FB484BE-F21A-4F46-9075-03A9A2BDD3B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E5FA2E52-A3EA-4D1C-B177-9BF1204AA6D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32069CD9-F78D-46F0-BA4B-A7A34EB89C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EDA4BB6C-591C-4FA8-9ADA-BC505E80C9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658E9C3B-08CA-4469-B024-29588430886F}"/>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9085F60C-FBD5-4081-9A2B-87C5FB02F73A}"/>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5A523D43-55CD-4991-A648-7C54CC6AC92F}"/>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19989CCF-5428-4B8C-9885-C50DCBA9E9B5}"/>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369FBC64-9C7C-48A1-BAA1-B75DB4DBB362}"/>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7F3A640F-6C70-4011-88DD-C210B1696D9F}"/>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909B61E6-F263-493C-B0EC-D8D6F5892557}"/>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3B502313-323A-411C-ABC5-CEFCB98DF15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C684B85E-F096-4614-98F0-03A3AF7559EB}"/>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824CC6EF-A1CF-4EAE-BC5E-2CE9EEE42681}"/>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633716AA-9498-445B-A840-16420249FFA4}"/>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F4498D6-78A9-4AB6-876F-6D9A8DFF89F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0C60B03-DFE2-4FDE-B486-EFCCDEE1DFB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0776BCB-9127-4191-856B-29C85627D1F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A3A1B2B-885F-44E1-9205-63846CD95B3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124F401-5A89-4B31-92FF-66ECBD8AA0C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47" name="楕円 646">
          <a:extLst>
            <a:ext uri="{FF2B5EF4-FFF2-40B4-BE49-F238E27FC236}">
              <a16:creationId xmlns:a16="http://schemas.microsoft.com/office/drawing/2014/main" id="{95918465-F18E-4DD6-AF30-81EE8DA6AB33}"/>
            </a:ext>
          </a:extLst>
        </xdr:cNvPr>
        <xdr:cNvSpPr/>
      </xdr:nvSpPr>
      <xdr:spPr>
        <a:xfrm>
          <a:off x="162687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22333</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B359A127-25A4-421D-8A01-DD70D5FD1FFD}"/>
            </a:ext>
          </a:extLst>
        </xdr:cNvPr>
        <xdr:cNvSpPr txBox="1"/>
      </xdr:nvSpPr>
      <xdr:spPr>
        <a:xfrm>
          <a:off x="16357600"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163104</xdr:rowOff>
    </xdr:from>
    <xdr:to>
      <xdr:col>81</xdr:col>
      <xdr:colOff>101600</xdr:colOff>
      <xdr:row>60</xdr:row>
      <xdr:rowOff>93254</xdr:rowOff>
    </xdr:to>
    <xdr:sp macro="" textlink="">
      <xdr:nvSpPr>
        <xdr:cNvPr id="649" name="楕円 648">
          <a:extLst>
            <a:ext uri="{FF2B5EF4-FFF2-40B4-BE49-F238E27FC236}">
              <a16:creationId xmlns:a16="http://schemas.microsoft.com/office/drawing/2014/main" id="{8D9B9CA4-2CB9-4F0D-9AED-2DAD20F1D761}"/>
            </a:ext>
          </a:extLst>
        </xdr:cNvPr>
        <xdr:cNvSpPr/>
      </xdr:nvSpPr>
      <xdr:spPr>
        <a:xfrm>
          <a:off x="15430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42454</xdr:rowOff>
    </xdr:from>
    <xdr:to>
      <xdr:col>85</xdr:col>
      <xdr:colOff>127000</xdr:colOff>
      <xdr:row>60</xdr:row>
      <xdr:rowOff>94706</xdr:rowOff>
    </xdr:to>
    <xdr:cxnSp macro="">
      <xdr:nvCxnSpPr>
        <xdr:cNvPr id="650" name="直線コネクタ 649">
          <a:extLst>
            <a:ext uri="{FF2B5EF4-FFF2-40B4-BE49-F238E27FC236}">
              <a16:creationId xmlns:a16="http://schemas.microsoft.com/office/drawing/2014/main" id="{963FB4A2-A831-4533-A1CE-5C8060827CC5}"/>
            </a:ext>
          </a:extLst>
        </xdr:cNvPr>
        <xdr:cNvCxnSpPr/>
      </xdr:nvCxnSpPr>
      <xdr:spPr>
        <a:xfrm>
          <a:off x="15481300" y="1032945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51" name="楕円 650">
          <a:extLst>
            <a:ext uri="{FF2B5EF4-FFF2-40B4-BE49-F238E27FC236}">
              <a16:creationId xmlns:a16="http://schemas.microsoft.com/office/drawing/2014/main" id="{53AA3FFD-41F7-4841-BBFC-38EC7FD904C6}"/>
            </a:ext>
          </a:extLst>
        </xdr:cNvPr>
        <xdr:cNvSpPr/>
      </xdr:nvSpPr>
      <xdr:spPr>
        <a:xfrm>
          <a:off x="14541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155122</xdr:rowOff>
    </xdr:from>
    <xdr:to>
      <xdr:col>81</xdr:col>
      <xdr:colOff>50800</xdr:colOff>
      <xdr:row>60</xdr:row>
      <xdr:rowOff>42454</xdr:rowOff>
    </xdr:to>
    <xdr:cxnSp macro="">
      <xdr:nvCxnSpPr>
        <xdr:cNvPr id="652" name="直線コネクタ 651">
          <a:extLst>
            <a:ext uri="{FF2B5EF4-FFF2-40B4-BE49-F238E27FC236}">
              <a16:creationId xmlns:a16="http://schemas.microsoft.com/office/drawing/2014/main" id="{FF489394-EC18-4783-AD7D-E31889ED61EC}"/>
            </a:ext>
          </a:extLst>
        </xdr:cNvPr>
        <xdr:cNvCxnSpPr/>
      </xdr:nvCxnSpPr>
      <xdr:spPr>
        <a:xfrm>
          <a:off x="14592300" y="1027067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45538</xdr:rowOff>
    </xdr:from>
    <xdr:to>
      <xdr:col>72</xdr:col>
      <xdr:colOff>38100</xdr:colOff>
      <xdr:row>59</xdr:row>
      <xdr:rowOff>147138</xdr:rowOff>
    </xdr:to>
    <xdr:sp macro="" textlink="">
      <xdr:nvSpPr>
        <xdr:cNvPr id="653" name="楕円 652">
          <a:extLst>
            <a:ext uri="{FF2B5EF4-FFF2-40B4-BE49-F238E27FC236}">
              <a16:creationId xmlns:a16="http://schemas.microsoft.com/office/drawing/2014/main" id="{4EB8E4DB-240B-4D77-9A92-06C01EB6638A}"/>
            </a:ext>
          </a:extLst>
        </xdr:cNvPr>
        <xdr:cNvSpPr/>
      </xdr:nvSpPr>
      <xdr:spPr>
        <a:xfrm>
          <a:off x="13652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96338</xdr:rowOff>
    </xdr:from>
    <xdr:to>
      <xdr:col>76</xdr:col>
      <xdr:colOff>114300</xdr:colOff>
      <xdr:row>59</xdr:row>
      <xdr:rowOff>155122</xdr:rowOff>
    </xdr:to>
    <xdr:cxnSp macro="">
      <xdr:nvCxnSpPr>
        <xdr:cNvPr id="654" name="直線コネクタ 653">
          <a:extLst>
            <a:ext uri="{FF2B5EF4-FFF2-40B4-BE49-F238E27FC236}">
              <a16:creationId xmlns:a16="http://schemas.microsoft.com/office/drawing/2014/main" id="{50096CB0-090F-416B-BD9B-B1B380584942}"/>
            </a:ext>
          </a:extLst>
        </xdr:cNvPr>
        <xdr:cNvCxnSpPr/>
      </xdr:nvCxnSpPr>
      <xdr:spPr>
        <a:xfrm>
          <a:off x="13703300" y="1021188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154940</xdr:rowOff>
    </xdr:from>
    <xdr:to>
      <xdr:col>67</xdr:col>
      <xdr:colOff>101600</xdr:colOff>
      <xdr:row>59</xdr:row>
      <xdr:rowOff>85090</xdr:rowOff>
    </xdr:to>
    <xdr:sp macro="" textlink="">
      <xdr:nvSpPr>
        <xdr:cNvPr id="655" name="楕円 654">
          <a:extLst>
            <a:ext uri="{FF2B5EF4-FFF2-40B4-BE49-F238E27FC236}">
              <a16:creationId xmlns:a16="http://schemas.microsoft.com/office/drawing/2014/main" id="{85A1E51F-8032-4122-8F0D-772FCA0409FE}"/>
            </a:ext>
          </a:extLst>
        </xdr:cNvPr>
        <xdr:cNvSpPr/>
      </xdr:nvSpPr>
      <xdr:spPr>
        <a:xfrm>
          <a:off x="12763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34290</xdr:rowOff>
    </xdr:from>
    <xdr:to>
      <xdr:col>71</xdr:col>
      <xdr:colOff>177800</xdr:colOff>
      <xdr:row>59</xdr:row>
      <xdr:rowOff>96338</xdr:rowOff>
    </xdr:to>
    <xdr:cxnSp macro="">
      <xdr:nvCxnSpPr>
        <xdr:cNvPr id="656" name="直線コネクタ 655">
          <a:extLst>
            <a:ext uri="{FF2B5EF4-FFF2-40B4-BE49-F238E27FC236}">
              <a16:creationId xmlns:a16="http://schemas.microsoft.com/office/drawing/2014/main" id="{0059C283-48A9-4F43-9CEA-A3607BAB5858}"/>
            </a:ext>
          </a:extLst>
        </xdr:cNvPr>
        <xdr:cNvCxnSpPr/>
      </xdr:nvCxnSpPr>
      <xdr:spPr>
        <a:xfrm>
          <a:off x="12814300" y="1014984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9C1E018E-CE0F-4706-B5A8-EB26FCE820C5}"/>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1DEB7656-2022-4AEE-9943-3CBE017E8869}"/>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6AAECA01-8FA7-40DD-A325-B2C1AF4DAF1D}"/>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a:extLst>
            <a:ext uri="{FF2B5EF4-FFF2-40B4-BE49-F238E27FC236}">
              <a16:creationId xmlns:a16="http://schemas.microsoft.com/office/drawing/2014/main" id="{66E723E3-E6CA-403C-B997-8BA2D09A8C26}"/>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84381</xdr:rowOff>
    </xdr:from>
    <xdr:ext cx="405111" cy="259045"/>
    <xdr:sp macro="" textlink="">
      <xdr:nvSpPr>
        <xdr:cNvPr id="661" name="n_1mainValue【学校施設】&#10;有形固定資産減価償却率">
          <a:extLst>
            <a:ext uri="{FF2B5EF4-FFF2-40B4-BE49-F238E27FC236}">
              <a16:creationId xmlns:a16="http://schemas.microsoft.com/office/drawing/2014/main" id="{2CF60E49-77DC-4DF6-9DD3-F197DABB1246}"/>
            </a:ext>
          </a:extLst>
        </xdr:cNvPr>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662" name="n_2mainValue【学校施設】&#10;有形固定資産減価償却率">
          <a:extLst>
            <a:ext uri="{FF2B5EF4-FFF2-40B4-BE49-F238E27FC236}">
              <a16:creationId xmlns:a16="http://schemas.microsoft.com/office/drawing/2014/main" id="{D6D4BDE0-BB4E-4BE6-8591-C3FF4ACFC3EA}"/>
            </a:ext>
          </a:extLst>
        </xdr:cNvPr>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663" name="n_3mainValue【学校施設】&#10;有形固定資産減価償却率">
          <a:extLst>
            <a:ext uri="{FF2B5EF4-FFF2-40B4-BE49-F238E27FC236}">
              <a16:creationId xmlns:a16="http://schemas.microsoft.com/office/drawing/2014/main" id="{CB684947-486B-4151-B6D9-841123B47725}"/>
            </a:ext>
          </a:extLst>
        </xdr:cNvPr>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664" name="n_4mainValue【学校施設】&#10;有形固定資産減価償却率">
          <a:extLst>
            <a:ext uri="{FF2B5EF4-FFF2-40B4-BE49-F238E27FC236}">
              <a16:creationId xmlns:a16="http://schemas.microsoft.com/office/drawing/2014/main" id="{B64CC83E-4E11-4199-A945-B1D96EC7FA57}"/>
            </a:ext>
          </a:extLst>
        </xdr:cNvPr>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EEE9E1FD-A465-4DFA-B738-B64B6B847B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CBD5626A-9F1D-4A5E-B4CD-ECC68B0F5B2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2E44DB1A-4226-44B0-92ED-DB534C46AA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85C51E7-4177-4303-8F97-94A424BA62C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1C7D9E2C-4023-4228-A111-8D2F8E7FDE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A1D34A59-C319-4E34-B396-2770A6158B6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D19462B4-985F-4A28-B6A0-BE38849CEFC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D770EBF3-21B4-464D-BB71-C4D961BED86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36B077E3-03F0-453A-A94A-334233BBA74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803D2944-47A1-4B49-BB2E-C2712C5CC31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3D5054F4-3A66-464A-ACEB-689D08542DA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AB83A23D-65AD-4753-B7FE-9CA724D4014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9B8A1BBB-5FF8-4CE2-B7CF-6BA8CD76EDA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448EB9D1-1C4F-476B-9A47-B1ABFBA34C6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BAD77E32-36C3-4106-9F40-8C5963CF3BC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CC728406-FF78-4F87-85DE-570C3914662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BB5CAC7F-458F-4581-9C4E-DEA5133BF71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82AEB287-3B53-46FD-B41A-BF5F452657B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99A851EB-4C53-4F42-B680-7FD57D263A7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DE6968BC-6CE9-4720-B37E-8CE040A7F01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D5CE1D63-44CD-4B84-BF53-64306845F9E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A6490259-ECA9-433F-87FA-A6AE69DAB2E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0FFD7F34-12E0-471A-BC35-3EF9E7529A2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72D18CDB-9FFD-476F-BB08-A200B8B758FF}"/>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FEDF8C80-EB80-40A8-90C7-216FDFB2C557}"/>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EF8BFCBF-0CB8-4076-BA30-A42D30D75A07}"/>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622BA5BA-77D2-48A7-9F6D-663492907751}"/>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4A3AC3BE-D545-4EFB-9A22-7D350DF468E5}"/>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C20587EC-F4AF-4EA4-802A-4948B65E7579}"/>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D9999C81-ECCF-4D2E-A0E1-BF71D69B49C3}"/>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2FC4D60A-1489-4035-A2F7-53BDF0678206}"/>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CBAFF734-075E-4A5C-B79C-1A03A29FFA84}"/>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81832957-A87F-46C4-8073-D1BAF9D17DD7}"/>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9226E0EB-2B03-4011-8CCE-32B3D8128567}"/>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CD855A2-ED58-4DEC-BE64-A29F4112068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62170D9-43CF-46C4-A7C3-DD6B819132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656A126-8D9C-4DE9-A219-1465D6AB31A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06D2677-2D35-41DE-B954-5B8D3EAC089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52F5D5F-69C2-4635-B17E-0EC74AA0B4B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44259</xdr:rowOff>
    </xdr:from>
    <xdr:to>
      <xdr:col>116</xdr:col>
      <xdr:colOff>114300</xdr:colOff>
      <xdr:row>61</xdr:row>
      <xdr:rowOff>145859</xdr:rowOff>
    </xdr:to>
    <xdr:sp macro="" textlink="">
      <xdr:nvSpPr>
        <xdr:cNvPr id="704" name="楕円 703">
          <a:extLst>
            <a:ext uri="{FF2B5EF4-FFF2-40B4-BE49-F238E27FC236}">
              <a16:creationId xmlns:a16="http://schemas.microsoft.com/office/drawing/2014/main" id="{C39C5156-776B-431C-A418-815471305A96}"/>
            </a:ext>
          </a:extLst>
        </xdr:cNvPr>
        <xdr:cNvSpPr/>
      </xdr:nvSpPr>
      <xdr:spPr>
        <a:xfrm>
          <a:off x="22110700" y="105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67136</xdr:rowOff>
    </xdr:from>
    <xdr:ext cx="469744" cy="259045"/>
    <xdr:sp macro="" textlink="">
      <xdr:nvSpPr>
        <xdr:cNvPr id="705" name="【学校施設】&#10;一人当たり面積該当値テキスト">
          <a:extLst>
            <a:ext uri="{FF2B5EF4-FFF2-40B4-BE49-F238E27FC236}">
              <a16:creationId xmlns:a16="http://schemas.microsoft.com/office/drawing/2014/main" id="{3E5FA71C-375B-4435-BD55-6844EEF37296}"/>
            </a:ext>
          </a:extLst>
        </xdr:cNvPr>
        <xdr:cNvSpPr txBox="1"/>
      </xdr:nvSpPr>
      <xdr:spPr>
        <a:xfrm>
          <a:off x="22199600" y="1035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56452</xdr:rowOff>
    </xdr:from>
    <xdr:to>
      <xdr:col>112</xdr:col>
      <xdr:colOff>38100</xdr:colOff>
      <xdr:row>61</xdr:row>
      <xdr:rowOff>158052</xdr:rowOff>
    </xdr:to>
    <xdr:sp macro="" textlink="">
      <xdr:nvSpPr>
        <xdr:cNvPr id="706" name="楕円 705">
          <a:extLst>
            <a:ext uri="{FF2B5EF4-FFF2-40B4-BE49-F238E27FC236}">
              <a16:creationId xmlns:a16="http://schemas.microsoft.com/office/drawing/2014/main" id="{11E5556A-FAE4-4C26-8E45-9584BBB0CC49}"/>
            </a:ext>
          </a:extLst>
        </xdr:cNvPr>
        <xdr:cNvSpPr/>
      </xdr:nvSpPr>
      <xdr:spPr>
        <a:xfrm>
          <a:off x="21272500" y="105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95059</xdr:rowOff>
    </xdr:from>
    <xdr:to>
      <xdr:col>116</xdr:col>
      <xdr:colOff>63500</xdr:colOff>
      <xdr:row>61</xdr:row>
      <xdr:rowOff>107252</xdr:rowOff>
    </xdr:to>
    <xdr:cxnSp macro="">
      <xdr:nvCxnSpPr>
        <xdr:cNvPr id="707" name="直線コネクタ 706">
          <a:extLst>
            <a:ext uri="{FF2B5EF4-FFF2-40B4-BE49-F238E27FC236}">
              <a16:creationId xmlns:a16="http://schemas.microsoft.com/office/drawing/2014/main" id="{E8476AF1-47AB-42B1-BEA1-FE4447723396}"/>
            </a:ext>
          </a:extLst>
        </xdr:cNvPr>
        <xdr:cNvCxnSpPr/>
      </xdr:nvCxnSpPr>
      <xdr:spPr>
        <a:xfrm flipV="1">
          <a:off x="21323300" y="10553509"/>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66548</xdr:rowOff>
    </xdr:from>
    <xdr:to>
      <xdr:col>107</xdr:col>
      <xdr:colOff>101600</xdr:colOff>
      <xdr:row>61</xdr:row>
      <xdr:rowOff>168148</xdr:rowOff>
    </xdr:to>
    <xdr:sp macro="" textlink="">
      <xdr:nvSpPr>
        <xdr:cNvPr id="708" name="楕円 707">
          <a:extLst>
            <a:ext uri="{FF2B5EF4-FFF2-40B4-BE49-F238E27FC236}">
              <a16:creationId xmlns:a16="http://schemas.microsoft.com/office/drawing/2014/main" id="{4A027DD0-3AB3-44B7-9357-F825EFF714AE}"/>
            </a:ext>
          </a:extLst>
        </xdr:cNvPr>
        <xdr:cNvSpPr/>
      </xdr:nvSpPr>
      <xdr:spPr>
        <a:xfrm>
          <a:off x="20383500" y="105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107252</xdr:rowOff>
    </xdr:from>
    <xdr:to>
      <xdr:col>111</xdr:col>
      <xdr:colOff>177800</xdr:colOff>
      <xdr:row>61</xdr:row>
      <xdr:rowOff>117348</xdr:rowOff>
    </xdr:to>
    <xdr:cxnSp macro="">
      <xdr:nvCxnSpPr>
        <xdr:cNvPr id="709" name="直線コネクタ 708">
          <a:extLst>
            <a:ext uri="{FF2B5EF4-FFF2-40B4-BE49-F238E27FC236}">
              <a16:creationId xmlns:a16="http://schemas.microsoft.com/office/drawing/2014/main" id="{547F95ED-21AD-4280-ABC4-8AA60CAFDA7E}"/>
            </a:ext>
          </a:extLst>
        </xdr:cNvPr>
        <xdr:cNvCxnSpPr/>
      </xdr:nvCxnSpPr>
      <xdr:spPr>
        <a:xfrm flipV="1">
          <a:off x="20434300" y="10565702"/>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77406</xdr:rowOff>
    </xdr:from>
    <xdr:to>
      <xdr:col>102</xdr:col>
      <xdr:colOff>165100</xdr:colOff>
      <xdr:row>62</xdr:row>
      <xdr:rowOff>7556</xdr:rowOff>
    </xdr:to>
    <xdr:sp macro="" textlink="">
      <xdr:nvSpPr>
        <xdr:cNvPr id="710" name="楕円 709">
          <a:extLst>
            <a:ext uri="{FF2B5EF4-FFF2-40B4-BE49-F238E27FC236}">
              <a16:creationId xmlns:a16="http://schemas.microsoft.com/office/drawing/2014/main" id="{CC6FB2FF-B27B-46EA-BF58-FFD878F47B3A}"/>
            </a:ext>
          </a:extLst>
        </xdr:cNvPr>
        <xdr:cNvSpPr/>
      </xdr:nvSpPr>
      <xdr:spPr>
        <a:xfrm>
          <a:off x="19494500" y="1053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117348</xdr:rowOff>
    </xdr:from>
    <xdr:to>
      <xdr:col>107</xdr:col>
      <xdr:colOff>50800</xdr:colOff>
      <xdr:row>61</xdr:row>
      <xdr:rowOff>128206</xdr:rowOff>
    </xdr:to>
    <xdr:cxnSp macro="">
      <xdr:nvCxnSpPr>
        <xdr:cNvPr id="711" name="直線コネクタ 710">
          <a:extLst>
            <a:ext uri="{FF2B5EF4-FFF2-40B4-BE49-F238E27FC236}">
              <a16:creationId xmlns:a16="http://schemas.microsoft.com/office/drawing/2014/main" id="{2FE0718D-278C-4E4B-89BC-B0C97DB14707}"/>
            </a:ext>
          </a:extLst>
        </xdr:cNvPr>
        <xdr:cNvCxnSpPr/>
      </xdr:nvCxnSpPr>
      <xdr:spPr>
        <a:xfrm flipV="1">
          <a:off x="19545300" y="10575798"/>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84455</xdr:rowOff>
    </xdr:from>
    <xdr:to>
      <xdr:col>98</xdr:col>
      <xdr:colOff>38100</xdr:colOff>
      <xdr:row>62</xdr:row>
      <xdr:rowOff>14605</xdr:rowOff>
    </xdr:to>
    <xdr:sp macro="" textlink="">
      <xdr:nvSpPr>
        <xdr:cNvPr id="712" name="楕円 711">
          <a:extLst>
            <a:ext uri="{FF2B5EF4-FFF2-40B4-BE49-F238E27FC236}">
              <a16:creationId xmlns:a16="http://schemas.microsoft.com/office/drawing/2014/main" id="{2F6092BC-E94E-4F5D-8F2B-775FE6B433DA}"/>
            </a:ext>
          </a:extLst>
        </xdr:cNvPr>
        <xdr:cNvSpPr/>
      </xdr:nvSpPr>
      <xdr:spPr>
        <a:xfrm>
          <a:off x="18605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128206</xdr:rowOff>
    </xdr:from>
    <xdr:to>
      <xdr:col>102</xdr:col>
      <xdr:colOff>114300</xdr:colOff>
      <xdr:row>61</xdr:row>
      <xdr:rowOff>135255</xdr:rowOff>
    </xdr:to>
    <xdr:cxnSp macro="">
      <xdr:nvCxnSpPr>
        <xdr:cNvPr id="713" name="直線コネクタ 712">
          <a:extLst>
            <a:ext uri="{FF2B5EF4-FFF2-40B4-BE49-F238E27FC236}">
              <a16:creationId xmlns:a16="http://schemas.microsoft.com/office/drawing/2014/main" id="{7E4ABD6E-5054-4F6D-B13C-83ED451F8D22}"/>
            </a:ext>
          </a:extLst>
        </xdr:cNvPr>
        <xdr:cNvCxnSpPr/>
      </xdr:nvCxnSpPr>
      <xdr:spPr>
        <a:xfrm flipV="1">
          <a:off x="18656300" y="10586656"/>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6D0D72EB-1A80-48FC-90B6-5E7474B07963}"/>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E09E9D27-6E51-424F-9433-F7B12FED6082}"/>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1BB471AE-B02A-47A1-9C3D-0CA474644808}"/>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8CA38345-212B-43B5-991E-146E4781A195}"/>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3129</xdr:rowOff>
    </xdr:from>
    <xdr:ext cx="469744" cy="259045"/>
    <xdr:sp macro="" textlink="">
      <xdr:nvSpPr>
        <xdr:cNvPr id="718" name="n_1mainValue【学校施設】&#10;一人当たり面積">
          <a:extLst>
            <a:ext uri="{FF2B5EF4-FFF2-40B4-BE49-F238E27FC236}">
              <a16:creationId xmlns:a16="http://schemas.microsoft.com/office/drawing/2014/main" id="{61F8204B-7725-462E-B813-5C54CD82255E}"/>
            </a:ext>
          </a:extLst>
        </xdr:cNvPr>
        <xdr:cNvSpPr txBox="1"/>
      </xdr:nvSpPr>
      <xdr:spPr>
        <a:xfrm>
          <a:off x="21075727" y="1029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13225</xdr:rowOff>
    </xdr:from>
    <xdr:ext cx="469744" cy="259045"/>
    <xdr:sp macro="" textlink="">
      <xdr:nvSpPr>
        <xdr:cNvPr id="719" name="n_2mainValue【学校施設】&#10;一人当たり面積">
          <a:extLst>
            <a:ext uri="{FF2B5EF4-FFF2-40B4-BE49-F238E27FC236}">
              <a16:creationId xmlns:a16="http://schemas.microsoft.com/office/drawing/2014/main" id="{7E655000-126D-4707-A5D5-321CC18CA67F}"/>
            </a:ext>
          </a:extLst>
        </xdr:cNvPr>
        <xdr:cNvSpPr txBox="1"/>
      </xdr:nvSpPr>
      <xdr:spPr>
        <a:xfrm>
          <a:off x="201994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24083</xdr:rowOff>
    </xdr:from>
    <xdr:ext cx="469744" cy="259045"/>
    <xdr:sp macro="" textlink="">
      <xdr:nvSpPr>
        <xdr:cNvPr id="720" name="n_3mainValue【学校施設】&#10;一人当たり面積">
          <a:extLst>
            <a:ext uri="{FF2B5EF4-FFF2-40B4-BE49-F238E27FC236}">
              <a16:creationId xmlns:a16="http://schemas.microsoft.com/office/drawing/2014/main" id="{4EBF0D3E-3119-452B-9CBF-BCBB5C64D7C9}"/>
            </a:ext>
          </a:extLst>
        </xdr:cNvPr>
        <xdr:cNvSpPr txBox="1"/>
      </xdr:nvSpPr>
      <xdr:spPr>
        <a:xfrm>
          <a:off x="19310427" y="103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31132</xdr:rowOff>
    </xdr:from>
    <xdr:ext cx="469744" cy="259045"/>
    <xdr:sp macro="" textlink="">
      <xdr:nvSpPr>
        <xdr:cNvPr id="721" name="n_4mainValue【学校施設】&#10;一人当たり面積">
          <a:extLst>
            <a:ext uri="{FF2B5EF4-FFF2-40B4-BE49-F238E27FC236}">
              <a16:creationId xmlns:a16="http://schemas.microsoft.com/office/drawing/2014/main" id="{C407E448-16D0-4C29-86B0-46C25DF51F75}"/>
            </a:ext>
          </a:extLst>
        </xdr:cNvPr>
        <xdr:cNvSpPr txBox="1"/>
      </xdr:nvSpPr>
      <xdr:spPr>
        <a:xfrm>
          <a:off x="18421427" y="1031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F6BC782-5E3A-4828-9F1A-7ADED04D513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DA4F4EC6-190A-42D9-8A06-EC190517A25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99914E4F-BEF7-461B-9BA1-DE82C5A8923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4F1922A0-4F55-4C45-B224-9AEA27CA400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72A291F-059C-43A7-AEEC-63156242014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7E6CA1DB-490C-40FE-9153-2B2BA92E288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EED92872-073E-44E5-A5CC-6D5D9770160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78225F8B-EC15-4743-8F49-B2E8A0441FB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255C216E-6AE6-494D-88C3-4CF2E0B7009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8BA99CFE-D01D-4746-9719-69DC716FAB8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27F1A454-7C43-4AE3-B157-68262A2034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59F6F13C-BB14-487D-BED9-52AF6F6568A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350B3CAC-4AC7-44A3-94F6-8F0D6042B6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DB48EBFC-4507-434F-9094-739DF70F56A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898157C7-2EFB-4364-85FB-6E48CE45D7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B71FB068-7B4F-4645-B6D4-A9A499905C8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B5798FF8-0D16-4F8D-8FB9-2C45F77B80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888D25D-91C7-4D6E-A064-A5E10874AF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8C00C2B1-232C-4D44-A4E9-45A07611910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FFDE1B9F-8B0D-4E12-B5E8-62FB56C4CC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75D34927-9A01-4669-9F91-33C3232F07C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F6ADF9C6-8086-47C9-9075-67D09A333D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5AE8A69-62F7-4720-8AF3-1E975C6A014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AB2C3E28-1CA7-4F1B-B13D-AD61688DFF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F0DD106-5560-4E01-8AD3-AD5564D9E4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5041B8B4-9155-4CF1-BC63-AE18711B8AA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4D95D9C3-6FAE-4F89-BF23-1913CECC5CA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9ECAA4EE-FA7E-49A5-B7C3-99402E2BCF1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D8637986-2561-475A-B8E6-AD13427BADC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1E61338E-935D-4910-90F2-16A1E1D1473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F8288D69-8A1B-4569-8A73-3388204FA5B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E72C0C35-D73F-4D78-A906-4BB58045143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0D6E84DE-290A-486A-9128-648BAE82100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8CF21D06-8C91-4493-ADBB-D54846A4CF0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BD8A1C22-2A1D-493E-BE4B-87A6A5FAD05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1F098DCD-1297-460C-ABBE-827328CB2D2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069A42C4-0EF9-4296-AEA5-640884EC54E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29C39844-C2B7-4146-8A35-07E0A40BFA3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B69D37FD-7A6C-43C9-A2D3-C849D4A6F29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9BEAD8EF-B3C5-4F4A-B024-CB64F61498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E2F156C3-865E-4B88-8BEA-56162A48BFF9}"/>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6E4927EC-370A-4665-A9C5-28B1CAE62F6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96203A6F-635C-4301-9A64-4DC9B70C1FB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18B2FFDE-17AE-48D7-A60A-2744B7135DA8}"/>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B98B3B73-36A0-433B-A37B-1A4E16F3AC8A}"/>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7" name="【公民館】&#10;有形固定資産減価償却率平均値テキスト">
          <a:extLst>
            <a:ext uri="{FF2B5EF4-FFF2-40B4-BE49-F238E27FC236}">
              <a16:creationId xmlns:a16="http://schemas.microsoft.com/office/drawing/2014/main" id="{257F7840-AB3A-42F6-AC20-BE06ED241D66}"/>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0C255FB9-3EEB-4073-91A8-2FBD791A0E8C}"/>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8DCECBA1-F75B-4D19-828E-DB9682DF7051}"/>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BBEC6424-CDF4-4B7F-B76B-4F44394C6743}"/>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818BE166-288A-4D43-A63D-8D5D1B1A4783}"/>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92450851-D059-4365-9E34-73DE82F4497C}"/>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4DE8CB4-C80D-4C1D-9859-4CE227605B2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D65FEF9-8B04-483D-AF17-2B4C388EB8F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2F4C40A-CD39-4614-A0E5-1435072BA23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C342351-188A-4795-81E5-514F27BC4E7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123D846-250D-4D3B-8A1F-61FFFABDD7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636</xdr:rowOff>
    </xdr:from>
    <xdr:to>
      <xdr:col>85</xdr:col>
      <xdr:colOff>177800</xdr:colOff>
      <xdr:row>107</xdr:row>
      <xdr:rowOff>102236</xdr:rowOff>
    </xdr:to>
    <xdr:sp macro="" textlink="">
      <xdr:nvSpPr>
        <xdr:cNvPr id="778" name="楕円 777">
          <a:extLst>
            <a:ext uri="{FF2B5EF4-FFF2-40B4-BE49-F238E27FC236}">
              <a16:creationId xmlns:a16="http://schemas.microsoft.com/office/drawing/2014/main" id="{0B72A30C-59FD-438F-8034-5BC0D0F4D6BB}"/>
            </a:ext>
          </a:extLst>
        </xdr:cNvPr>
        <xdr:cNvSpPr/>
      </xdr:nvSpPr>
      <xdr:spPr>
        <a:xfrm>
          <a:off x="162687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150513</xdr:rowOff>
    </xdr:from>
    <xdr:ext cx="405111" cy="259045"/>
    <xdr:sp macro="" textlink="">
      <xdr:nvSpPr>
        <xdr:cNvPr id="779" name="【公民館】&#10;有形固定資産減価償却率該当値テキスト">
          <a:extLst>
            <a:ext uri="{FF2B5EF4-FFF2-40B4-BE49-F238E27FC236}">
              <a16:creationId xmlns:a16="http://schemas.microsoft.com/office/drawing/2014/main" id="{9A25CE44-45F6-4459-909B-6CC0EF99001B}"/>
            </a:ext>
          </a:extLst>
        </xdr:cNvPr>
        <xdr:cNvSpPr txBox="1"/>
      </xdr:nvSpPr>
      <xdr:spPr>
        <a:xfrm>
          <a:off x="16357600"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158750</xdr:rowOff>
    </xdr:from>
    <xdr:to>
      <xdr:col>81</xdr:col>
      <xdr:colOff>101600</xdr:colOff>
      <xdr:row>107</xdr:row>
      <xdr:rowOff>88900</xdr:rowOff>
    </xdr:to>
    <xdr:sp macro="" textlink="">
      <xdr:nvSpPr>
        <xdr:cNvPr id="780" name="楕円 779">
          <a:extLst>
            <a:ext uri="{FF2B5EF4-FFF2-40B4-BE49-F238E27FC236}">
              <a16:creationId xmlns:a16="http://schemas.microsoft.com/office/drawing/2014/main" id="{44586E8A-7195-48F1-92AC-306301CF5AB0}"/>
            </a:ext>
          </a:extLst>
        </xdr:cNvPr>
        <xdr:cNvSpPr/>
      </xdr:nvSpPr>
      <xdr:spPr>
        <a:xfrm>
          <a:off x="15430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38100</xdr:rowOff>
    </xdr:from>
    <xdr:to>
      <xdr:col>85</xdr:col>
      <xdr:colOff>127000</xdr:colOff>
      <xdr:row>107</xdr:row>
      <xdr:rowOff>51436</xdr:rowOff>
    </xdr:to>
    <xdr:cxnSp macro="">
      <xdr:nvCxnSpPr>
        <xdr:cNvPr id="781" name="直線コネクタ 780">
          <a:extLst>
            <a:ext uri="{FF2B5EF4-FFF2-40B4-BE49-F238E27FC236}">
              <a16:creationId xmlns:a16="http://schemas.microsoft.com/office/drawing/2014/main" id="{39BFA525-F550-4786-9693-72952FFFBFC9}"/>
            </a:ext>
          </a:extLst>
        </xdr:cNvPr>
        <xdr:cNvCxnSpPr/>
      </xdr:nvCxnSpPr>
      <xdr:spPr>
        <a:xfrm>
          <a:off x="15481300" y="183832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130175</xdr:rowOff>
    </xdr:from>
    <xdr:to>
      <xdr:col>76</xdr:col>
      <xdr:colOff>165100</xdr:colOff>
      <xdr:row>107</xdr:row>
      <xdr:rowOff>60325</xdr:rowOff>
    </xdr:to>
    <xdr:sp macro="" textlink="">
      <xdr:nvSpPr>
        <xdr:cNvPr id="782" name="楕円 781">
          <a:extLst>
            <a:ext uri="{FF2B5EF4-FFF2-40B4-BE49-F238E27FC236}">
              <a16:creationId xmlns:a16="http://schemas.microsoft.com/office/drawing/2014/main" id="{EBE08754-40FA-45D4-A20F-CE2D6021B8F2}"/>
            </a:ext>
          </a:extLst>
        </xdr:cNvPr>
        <xdr:cNvSpPr/>
      </xdr:nvSpPr>
      <xdr:spPr>
        <a:xfrm>
          <a:off x="14541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9525</xdr:rowOff>
    </xdr:from>
    <xdr:to>
      <xdr:col>81</xdr:col>
      <xdr:colOff>50800</xdr:colOff>
      <xdr:row>107</xdr:row>
      <xdr:rowOff>38100</xdr:rowOff>
    </xdr:to>
    <xdr:cxnSp macro="">
      <xdr:nvCxnSpPr>
        <xdr:cNvPr id="783" name="直線コネクタ 782">
          <a:extLst>
            <a:ext uri="{FF2B5EF4-FFF2-40B4-BE49-F238E27FC236}">
              <a16:creationId xmlns:a16="http://schemas.microsoft.com/office/drawing/2014/main" id="{2E5FA691-3710-4DEA-8B7D-16806ADB8C43}"/>
            </a:ext>
          </a:extLst>
        </xdr:cNvPr>
        <xdr:cNvCxnSpPr/>
      </xdr:nvCxnSpPr>
      <xdr:spPr>
        <a:xfrm>
          <a:off x="14592300" y="18354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101600</xdr:rowOff>
    </xdr:from>
    <xdr:to>
      <xdr:col>72</xdr:col>
      <xdr:colOff>38100</xdr:colOff>
      <xdr:row>107</xdr:row>
      <xdr:rowOff>31750</xdr:rowOff>
    </xdr:to>
    <xdr:sp macro="" textlink="">
      <xdr:nvSpPr>
        <xdr:cNvPr id="784" name="楕円 783">
          <a:extLst>
            <a:ext uri="{FF2B5EF4-FFF2-40B4-BE49-F238E27FC236}">
              <a16:creationId xmlns:a16="http://schemas.microsoft.com/office/drawing/2014/main" id="{158460DF-92BE-411A-A57C-1CAE889BD228}"/>
            </a:ext>
          </a:extLst>
        </xdr:cNvPr>
        <xdr:cNvSpPr/>
      </xdr:nvSpPr>
      <xdr:spPr>
        <a:xfrm>
          <a:off x="1365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152400</xdr:rowOff>
    </xdr:from>
    <xdr:to>
      <xdr:col>76</xdr:col>
      <xdr:colOff>114300</xdr:colOff>
      <xdr:row>107</xdr:row>
      <xdr:rowOff>9525</xdr:rowOff>
    </xdr:to>
    <xdr:cxnSp macro="">
      <xdr:nvCxnSpPr>
        <xdr:cNvPr id="785" name="直線コネクタ 784">
          <a:extLst>
            <a:ext uri="{FF2B5EF4-FFF2-40B4-BE49-F238E27FC236}">
              <a16:creationId xmlns:a16="http://schemas.microsoft.com/office/drawing/2014/main" id="{8012C974-C8AD-41E0-A581-20AA3EE52C56}"/>
            </a:ext>
          </a:extLst>
        </xdr:cNvPr>
        <xdr:cNvCxnSpPr/>
      </xdr:nvCxnSpPr>
      <xdr:spPr>
        <a:xfrm>
          <a:off x="13703300" y="18326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73025</xdr:rowOff>
    </xdr:from>
    <xdr:to>
      <xdr:col>67</xdr:col>
      <xdr:colOff>101600</xdr:colOff>
      <xdr:row>107</xdr:row>
      <xdr:rowOff>3175</xdr:rowOff>
    </xdr:to>
    <xdr:sp macro="" textlink="">
      <xdr:nvSpPr>
        <xdr:cNvPr id="786" name="楕円 785">
          <a:extLst>
            <a:ext uri="{FF2B5EF4-FFF2-40B4-BE49-F238E27FC236}">
              <a16:creationId xmlns:a16="http://schemas.microsoft.com/office/drawing/2014/main" id="{A695C878-F1A7-42E5-8088-52F3803B0205}"/>
            </a:ext>
          </a:extLst>
        </xdr:cNvPr>
        <xdr:cNvSpPr/>
      </xdr:nvSpPr>
      <xdr:spPr>
        <a:xfrm>
          <a:off x="12763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123825</xdr:rowOff>
    </xdr:from>
    <xdr:to>
      <xdr:col>71</xdr:col>
      <xdr:colOff>177800</xdr:colOff>
      <xdr:row>106</xdr:row>
      <xdr:rowOff>152400</xdr:rowOff>
    </xdr:to>
    <xdr:cxnSp macro="">
      <xdr:nvCxnSpPr>
        <xdr:cNvPr id="787" name="直線コネクタ 786">
          <a:extLst>
            <a:ext uri="{FF2B5EF4-FFF2-40B4-BE49-F238E27FC236}">
              <a16:creationId xmlns:a16="http://schemas.microsoft.com/office/drawing/2014/main" id="{88A83C86-C5EB-43C3-A89A-1C87A79CB2EE}"/>
            </a:ext>
          </a:extLst>
        </xdr:cNvPr>
        <xdr:cNvCxnSpPr/>
      </xdr:nvCxnSpPr>
      <xdr:spPr>
        <a:xfrm>
          <a:off x="12814300" y="18297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8" name="n_1aveValue【公民館】&#10;有形固定資産減価償却率">
          <a:extLst>
            <a:ext uri="{FF2B5EF4-FFF2-40B4-BE49-F238E27FC236}">
              <a16:creationId xmlns:a16="http://schemas.microsoft.com/office/drawing/2014/main" id="{A5184EF1-738B-4E0A-9DD7-34A4B8258A08}"/>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9" name="n_2aveValue【公民館】&#10;有形固定資産減価償却率">
          <a:extLst>
            <a:ext uri="{FF2B5EF4-FFF2-40B4-BE49-F238E27FC236}">
              <a16:creationId xmlns:a16="http://schemas.microsoft.com/office/drawing/2014/main" id="{A5AD58C1-1C09-4740-A53D-C207C45AA2BC}"/>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0" name="n_3aveValue【公民館】&#10;有形固定資産減価償却率">
          <a:extLst>
            <a:ext uri="{FF2B5EF4-FFF2-40B4-BE49-F238E27FC236}">
              <a16:creationId xmlns:a16="http://schemas.microsoft.com/office/drawing/2014/main" id="{1E437DE4-8BF7-4D59-8378-433B631B81F3}"/>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1" name="n_4aveValue【公民館】&#10;有形固定資産減価償却率">
          <a:extLst>
            <a:ext uri="{FF2B5EF4-FFF2-40B4-BE49-F238E27FC236}">
              <a16:creationId xmlns:a16="http://schemas.microsoft.com/office/drawing/2014/main" id="{21C910F6-2B6B-4971-A2A5-0B28A0C36D4B}"/>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80027</xdr:rowOff>
    </xdr:from>
    <xdr:ext cx="405111" cy="259045"/>
    <xdr:sp macro="" textlink="">
      <xdr:nvSpPr>
        <xdr:cNvPr id="792" name="n_1mainValue【公民館】&#10;有形固定資産減価償却率">
          <a:extLst>
            <a:ext uri="{FF2B5EF4-FFF2-40B4-BE49-F238E27FC236}">
              <a16:creationId xmlns:a16="http://schemas.microsoft.com/office/drawing/2014/main" id="{2931AD83-644C-4E2B-851E-2FB095513D24}"/>
            </a:ext>
          </a:extLst>
        </xdr:cNvPr>
        <xdr:cNvSpPr txBox="1"/>
      </xdr:nvSpPr>
      <xdr:spPr>
        <a:xfrm>
          <a:off x="15266044"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51452</xdr:rowOff>
    </xdr:from>
    <xdr:ext cx="405111" cy="259045"/>
    <xdr:sp macro="" textlink="">
      <xdr:nvSpPr>
        <xdr:cNvPr id="793" name="n_2mainValue【公民館】&#10;有形固定資産減価償却率">
          <a:extLst>
            <a:ext uri="{FF2B5EF4-FFF2-40B4-BE49-F238E27FC236}">
              <a16:creationId xmlns:a16="http://schemas.microsoft.com/office/drawing/2014/main" id="{2E2965F4-1D97-4B2D-8AB8-E7C8910D69CB}"/>
            </a:ext>
          </a:extLst>
        </xdr:cNvPr>
        <xdr:cNvSpPr txBox="1"/>
      </xdr:nvSpPr>
      <xdr:spPr>
        <a:xfrm>
          <a:off x="14389744"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22877</xdr:rowOff>
    </xdr:from>
    <xdr:ext cx="405111" cy="259045"/>
    <xdr:sp macro="" textlink="">
      <xdr:nvSpPr>
        <xdr:cNvPr id="794" name="n_3mainValue【公民館】&#10;有形固定資産減価償却率">
          <a:extLst>
            <a:ext uri="{FF2B5EF4-FFF2-40B4-BE49-F238E27FC236}">
              <a16:creationId xmlns:a16="http://schemas.microsoft.com/office/drawing/2014/main" id="{87158EFD-F835-42FC-A430-4C65DFE50F30}"/>
            </a:ext>
          </a:extLst>
        </xdr:cNvPr>
        <xdr:cNvSpPr txBox="1"/>
      </xdr:nvSpPr>
      <xdr:spPr>
        <a:xfrm>
          <a:off x="13500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165752</xdr:rowOff>
    </xdr:from>
    <xdr:ext cx="405111" cy="259045"/>
    <xdr:sp macro="" textlink="">
      <xdr:nvSpPr>
        <xdr:cNvPr id="795" name="n_4mainValue【公民館】&#10;有形固定資産減価償却率">
          <a:extLst>
            <a:ext uri="{FF2B5EF4-FFF2-40B4-BE49-F238E27FC236}">
              <a16:creationId xmlns:a16="http://schemas.microsoft.com/office/drawing/2014/main" id="{F2BF9E6E-0FE8-48D9-BD4F-C456A56713E0}"/>
            </a:ext>
          </a:extLst>
        </xdr:cNvPr>
        <xdr:cNvSpPr txBox="1"/>
      </xdr:nvSpPr>
      <xdr:spPr>
        <a:xfrm>
          <a:off x="12611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48397E4E-27AD-4A19-B113-92F3C903766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36C077C9-FEB3-4F56-A282-99FB74D5235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9E1D430A-F63D-4295-9B7D-B4A4DA882D3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61783DA5-AA69-4610-A062-FC24A0EF16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BDA436B3-1204-478E-AB4D-735F3164AA2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48B044AE-9F40-495B-A624-B308474D886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FE29EEA2-B990-491E-8E83-9FFD3D73FC7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43F91D63-0AE7-4537-AE50-0D5574A9311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869F35CF-83D5-4CDB-9206-2689A5653AD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52F1861B-7D3E-4772-96E4-C3FF55342AC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507F4EEB-BA77-45E9-9EC6-AA26ED1481B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66B0ED8D-D6BF-461F-9D1D-5331B2873EC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A6294433-D419-4077-9C58-CBE0E0D83C8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1222FC7F-5296-4E56-A1E4-2DA12F43D32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49767D91-3AE7-43C1-86C5-68DA26C7D77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03ED566B-977B-40E2-8375-317F1BDE73A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1FDA1458-0E08-43D0-A3FA-FAB77D7CBA6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5FA31F20-74FC-46D2-A877-F1319747E7F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95894B8D-D04A-4061-A15B-7B43A136282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4F1F68E6-1832-4280-9E42-DE3532C0BE4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D9DF62D0-590C-4504-8B03-9016C68944F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15AFA0B0-6FF6-4DC6-81AC-A980DD5901A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639058A5-2292-433B-ACCD-BB6578D8062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CA28B580-A07D-4734-8440-5FB911E2112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A0E97CD5-7259-454B-9014-CEAB3BC62B6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6BAAF847-991B-446F-B018-01B33C3A0DEA}"/>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E37B0673-2741-48B0-A020-1E3EA5E30FDD}"/>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A3538B23-0C1C-4189-A643-F3D6F59A6A3C}"/>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0821632F-BBAE-4728-9D1F-4A421FD938E6}"/>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FE0D8419-3592-4009-ADDC-9A9FB37B2F9D}"/>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a:extLst>
            <a:ext uri="{FF2B5EF4-FFF2-40B4-BE49-F238E27FC236}">
              <a16:creationId xmlns:a16="http://schemas.microsoft.com/office/drawing/2014/main" id="{C0476D1D-0F24-4820-B813-C735EB149010}"/>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99E2A20D-AE81-4A32-B45C-A1BA4D82BD7D}"/>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F6E4C86E-3B3A-47BE-B31F-749751DB93ED}"/>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B1415F57-6CFF-4ACF-BF0A-9BA5BAA0867D}"/>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5A71B149-D56B-45FF-8C6D-15A551093A31}"/>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29F2C2A1-6027-4D9E-AED2-181A34224CFD}"/>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97C7069-B4ED-4D84-87E9-D3EA5F38E10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9F4D6FD-0CBE-449E-A60E-14D4A1C473A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08677B6-67D1-448D-91F5-8170B8CDC4C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48DD543-F8CE-4D54-B334-EFDAFF55488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BC2A8BC0-5546-4AA7-BD6F-D23C81635B6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37" name="楕円 836">
          <a:extLst>
            <a:ext uri="{FF2B5EF4-FFF2-40B4-BE49-F238E27FC236}">
              <a16:creationId xmlns:a16="http://schemas.microsoft.com/office/drawing/2014/main" id="{C1FC51E1-5BBC-4501-B6E5-A39A5422041E}"/>
            </a:ext>
          </a:extLst>
        </xdr:cNvPr>
        <xdr:cNvSpPr/>
      </xdr:nvSpPr>
      <xdr:spPr>
        <a:xfrm>
          <a:off x="22110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925</xdr:rowOff>
    </xdr:from>
    <xdr:ext cx="469744" cy="259045"/>
    <xdr:sp macro="" textlink="">
      <xdr:nvSpPr>
        <xdr:cNvPr id="838" name="【公民館】&#10;一人当たり面積該当値テキスト">
          <a:extLst>
            <a:ext uri="{FF2B5EF4-FFF2-40B4-BE49-F238E27FC236}">
              <a16:creationId xmlns:a16="http://schemas.microsoft.com/office/drawing/2014/main" id="{5A346FB7-C587-45C3-B70E-5069E269C3F7}"/>
            </a:ext>
          </a:extLst>
        </xdr:cNvPr>
        <xdr:cNvSpPr txBox="1"/>
      </xdr:nvSpPr>
      <xdr:spPr>
        <a:xfrm>
          <a:off x="22199600"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157662</xdr:rowOff>
    </xdr:from>
    <xdr:to>
      <xdr:col>112</xdr:col>
      <xdr:colOff>38100</xdr:colOff>
      <xdr:row>107</xdr:row>
      <xdr:rowOff>87812</xdr:rowOff>
    </xdr:to>
    <xdr:sp macro="" textlink="">
      <xdr:nvSpPr>
        <xdr:cNvPr id="839" name="楕円 838">
          <a:extLst>
            <a:ext uri="{FF2B5EF4-FFF2-40B4-BE49-F238E27FC236}">
              <a16:creationId xmlns:a16="http://schemas.microsoft.com/office/drawing/2014/main" id="{24FBCBDE-4B68-464C-A97F-6FD4D79E092E}"/>
            </a:ext>
          </a:extLst>
        </xdr:cNvPr>
        <xdr:cNvSpPr/>
      </xdr:nvSpPr>
      <xdr:spPr>
        <a:xfrm>
          <a:off x="21272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28848</xdr:rowOff>
    </xdr:from>
    <xdr:to>
      <xdr:col>116</xdr:col>
      <xdr:colOff>63500</xdr:colOff>
      <xdr:row>107</xdr:row>
      <xdr:rowOff>37012</xdr:rowOff>
    </xdr:to>
    <xdr:cxnSp macro="">
      <xdr:nvCxnSpPr>
        <xdr:cNvPr id="840" name="直線コネクタ 839">
          <a:extLst>
            <a:ext uri="{FF2B5EF4-FFF2-40B4-BE49-F238E27FC236}">
              <a16:creationId xmlns:a16="http://schemas.microsoft.com/office/drawing/2014/main" id="{D9907B03-58A8-4DF6-A50B-36D760C5F183}"/>
            </a:ext>
          </a:extLst>
        </xdr:cNvPr>
        <xdr:cNvCxnSpPr/>
      </xdr:nvCxnSpPr>
      <xdr:spPr>
        <a:xfrm flipV="1">
          <a:off x="21323300" y="1837399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841" name="楕円 840">
          <a:extLst>
            <a:ext uri="{FF2B5EF4-FFF2-40B4-BE49-F238E27FC236}">
              <a16:creationId xmlns:a16="http://schemas.microsoft.com/office/drawing/2014/main" id="{34AA66B2-3849-4466-9FB9-A63DEC9207E1}"/>
            </a:ext>
          </a:extLst>
        </xdr:cNvPr>
        <xdr:cNvSpPr/>
      </xdr:nvSpPr>
      <xdr:spPr>
        <a:xfrm>
          <a:off x="2038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37012</xdr:rowOff>
    </xdr:from>
    <xdr:to>
      <xdr:col>111</xdr:col>
      <xdr:colOff>177800</xdr:colOff>
      <xdr:row>107</xdr:row>
      <xdr:rowOff>45176</xdr:rowOff>
    </xdr:to>
    <xdr:cxnSp macro="">
      <xdr:nvCxnSpPr>
        <xdr:cNvPr id="842" name="直線コネクタ 841">
          <a:extLst>
            <a:ext uri="{FF2B5EF4-FFF2-40B4-BE49-F238E27FC236}">
              <a16:creationId xmlns:a16="http://schemas.microsoft.com/office/drawing/2014/main" id="{A242D096-9CDA-49F8-90E2-E2367095E6E9}"/>
            </a:ext>
          </a:extLst>
        </xdr:cNvPr>
        <xdr:cNvCxnSpPr/>
      </xdr:nvCxnSpPr>
      <xdr:spPr>
        <a:xfrm flipV="1">
          <a:off x="20434300" y="183821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43" name="楕円 842">
          <a:extLst>
            <a:ext uri="{FF2B5EF4-FFF2-40B4-BE49-F238E27FC236}">
              <a16:creationId xmlns:a16="http://schemas.microsoft.com/office/drawing/2014/main" id="{C1825753-E673-4213-916A-AAB553DC6BE9}"/>
            </a:ext>
          </a:extLst>
        </xdr:cNvPr>
        <xdr:cNvSpPr/>
      </xdr:nvSpPr>
      <xdr:spPr>
        <a:xfrm>
          <a:off x="19494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107</xdr:row>
      <xdr:rowOff>51707</xdr:rowOff>
    </xdr:to>
    <xdr:cxnSp macro="">
      <xdr:nvCxnSpPr>
        <xdr:cNvPr id="844" name="直線コネクタ 843">
          <a:extLst>
            <a:ext uri="{FF2B5EF4-FFF2-40B4-BE49-F238E27FC236}">
              <a16:creationId xmlns:a16="http://schemas.microsoft.com/office/drawing/2014/main" id="{147E740E-9A21-4AE7-BAB6-F79691569C8E}"/>
            </a:ext>
          </a:extLst>
        </xdr:cNvPr>
        <xdr:cNvCxnSpPr/>
      </xdr:nvCxnSpPr>
      <xdr:spPr>
        <a:xfrm flipV="1">
          <a:off x="19545300" y="183903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5806</xdr:rowOff>
    </xdr:from>
    <xdr:to>
      <xdr:col>98</xdr:col>
      <xdr:colOff>38100</xdr:colOff>
      <xdr:row>107</xdr:row>
      <xdr:rowOff>107406</xdr:rowOff>
    </xdr:to>
    <xdr:sp macro="" textlink="">
      <xdr:nvSpPr>
        <xdr:cNvPr id="845" name="楕円 844">
          <a:extLst>
            <a:ext uri="{FF2B5EF4-FFF2-40B4-BE49-F238E27FC236}">
              <a16:creationId xmlns:a16="http://schemas.microsoft.com/office/drawing/2014/main" id="{057DC41F-D08E-45D1-B72A-E2BFD3EC2298}"/>
            </a:ext>
          </a:extLst>
        </xdr:cNvPr>
        <xdr:cNvSpPr/>
      </xdr:nvSpPr>
      <xdr:spPr>
        <a:xfrm>
          <a:off x="18605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51707</xdr:rowOff>
    </xdr:from>
    <xdr:to>
      <xdr:col>102</xdr:col>
      <xdr:colOff>114300</xdr:colOff>
      <xdr:row>107</xdr:row>
      <xdr:rowOff>56606</xdr:rowOff>
    </xdr:to>
    <xdr:cxnSp macro="">
      <xdr:nvCxnSpPr>
        <xdr:cNvPr id="846" name="直線コネクタ 845">
          <a:extLst>
            <a:ext uri="{FF2B5EF4-FFF2-40B4-BE49-F238E27FC236}">
              <a16:creationId xmlns:a16="http://schemas.microsoft.com/office/drawing/2014/main" id="{A69CFE5C-13E4-427E-A5FB-0F3DA0DA6D35}"/>
            </a:ext>
          </a:extLst>
        </xdr:cNvPr>
        <xdr:cNvCxnSpPr/>
      </xdr:nvCxnSpPr>
      <xdr:spPr>
        <a:xfrm flipV="1">
          <a:off x="18656300" y="1839685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a:extLst>
            <a:ext uri="{FF2B5EF4-FFF2-40B4-BE49-F238E27FC236}">
              <a16:creationId xmlns:a16="http://schemas.microsoft.com/office/drawing/2014/main" id="{F68D3479-0570-4B10-8924-EB7B22A4220B}"/>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8" name="n_2aveValue【公民館】&#10;一人当たり面積">
          <a:extLst>
            <a:ext uri="{FF2B5EF4-FFF2-40B4-BE49-F238E27FC236}">
              <a16:creationId xmlns:a16="http://schemas.microsoft.com/office/drawing/2014/main" id="{B9470430-9160-4909-B26B-4B73905149B3}"/>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49" name="n_3aveValue【公民館】&#10;一人当たり面積">
          <a:extLst>
            <a:ext uri="{FF2B5EF4-FFF2-40B4-BE49-F238E27FC236}">
              <a16:creationId xmlns:a16="http://schemas.microsoft.com/office/drawing/2014/main" id="{E4E33A8B-BAF7-4B0A-9F6A-6A63EB49D0B9}"/>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0" name="n_4aveValue【公民館】&#10;一人当たり面積">
          <a:extLst>
            <a:ext uri="{FF2B5EF4-FFF2-40B4-BE49-F238E27FC236}">
              <a16:creationId xmlns:a16="http://schemas.microsoft.com/office/drawing/2014/main" id="{E58612FB-88FD-489D-ABD5-98975FF4373F}"/>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104339</xdr:rowOff>
    </xdr:from>
    <xdr:ext cx="469744" cy="259045"/>
    <xdr:sp macro="" textlink="">
      <xdr:nvSpPr>
        <xdr:cNvPr id="851" name="n_1mainValue【公民館】&#10;一人当たり面積">
          <a:extLst>
            <a:ext uri="{FF2B5EF4-FFF2-40B4-BE49-F238E27FC236}">
              <a16:creationId xmlns:a16="http://schemas.microsoft.com/office/drawing/2014/main" id="{A9716467-AB7A-469F-8F3B-2C0E7EC100A3}"/>
            </a:ext>
          </a:extLst>
        </xdr:cNvPr>
        <xdr:cNvSpPr txBox="1"/>
      </xdr:nvSpPr>
      <xdr:spPr>
        <a:xfrm>
          <a:off x="210757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852" name="n_2mainValue【公民館】&#10;一人当たり面積">
          <a:extLst>
            <a:ext uri="{FF2B5EF4-FFF2-40B4-BE49-F238E27FC236}">
              <a16:creationId xmlns:a16="http://schemas.microsoft.com/office/drawing/2014/main" id="{B3CD9C95-068C-4E18-8364-0E4D724B2106}"/>
            </a:ext>
          </a:extLst>
        </xdr:cNvPr>
        <xdr:cNvSpPr txBox="1"/>
      </xdr:nvSpPr>
      <xdr:spPr>
        <a:xfrm>
          <a:off x="20199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853" name="n_3mainValue【公民館】&#10;一人当たり面積">
          <a:extLst>
            <a:ext uri="{FF2B5EF4-FFF2-40B4-BE49-F238E27FC236}">
              <a16:creationId xmlns:a16="http://schemas.microsoft.com/office/drawing/2014/main" id="{BF75FE9A-D2CB-4F2A-8C79-56B7644C20BE}"/>
            </a:ext>
          </a:extLst>
        </xdr:cNvPr>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98533</xdr:rowOff>
    </xdr:from>
    <xdr:ext cx="469744" cy="259045"/>
    <xdr:sp macro="" textlink="">
      <xdr:nvSpPr>
        <xdr:cNvPr id="854" name="n_4mainValue【公民館】&#10;一人当たり面積">
          <a:extLst>
            <a:ext uri="{FF2B5EF4-FFF2-40B4-BE49-F238E27FC236}">
              <a16:creationId xmlns:a16="http://schemas.microsoft.com/office/drawing/2014/main" id="{A112B056-8770-46E2-8B09-17AA54F9FB52}"/>
            </a:ext>
          </a:extLst>
        </xdr:cNvPr>
        <xdr:cNvSpPr txBox="1"/>
      </xdr:nvSpPr>
      <xdr:spPr>
        <a:xfrm>
          <a:off x="18421427"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9339E61C-6DEB-4A25-AB2E-6DBAB6303C8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7966EAE2-5856-427F-85BE-503B336857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C37F4C1A-EA5F-495E-9B86-B1482BC64B5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類似団体と比較して、特に有形固定資産減価償却率が高くなっている施設は、橋りょう・トンネル、港湾・漁港、公民館である。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橋りょう・トンネルについては、令和２年５月に策定した橋梁長寿命化修繕計画に基づき、状態の悪いものについては計画的に改修等を行うこととしている。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港湾・漁港については、平成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年度に機能保全計画を策定し、施設の長寿命化を図る保全工事を実施してきているが、類似団体と比較すると有形固定資産減価償却率は高い水準にある。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公民館については、多くの施設について老朽化が進行しており、有形固定資産減価償却率も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％となっていることから、公共施設等総合管理計画に基づき、移転や建替などを検討していく。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CF5BEB-5407-445B-81D6-DEAFE9677D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A8B61D-8BDE-4BC3-B78C-9665F88DDAD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31A910-CAF9-4AE9-9BE7-2B8FD0F7B9A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8457B4C-CFB9-49CE-A35D-D7256087F29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509949-5459-4206-ADAB-99329DB350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14432F-5D6B-4B09-8201-6F93DA9516C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88C581-9023-4BF2-9268-44FE30FDC6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B490EBC-BBCC-4F02-AFCC-58B9E245FDC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940120-7852-4713-BD17-8A1B5AF83F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309F4A-7C69-479B-BE6C-83E83511448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30,920
30,404
357.31
22,913,086
21,466,025
1,136,437
12,579,152
19,181,221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3483C0-2F62-4BD3-91FE-DC7DDBD8F1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85970D-2C83-4582-B3DA-CBCFF3C3AF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0F6419-EBF2-4A07-A9DE-10DECC2C78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FCF5CE-AD32-41A4-95A3-F824947D7E3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9523FB-AA00-484A-B89E-1B4A1C59B4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D22C9DD-6092-4279-90B2-6B1CE63BC56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DA52F0-3B89-4B56-BA3C-1050A0DBCDA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E1EE66-805C-4E54-BC51-75BB8CDB3EA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17A254-07BA-4181-AD19-B388EDAB9C0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6058188-EDA4-4DF6-9D12-84E64688F74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DA20D3-FD9E-4B0E-B0A4-2A88C18A14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DAD225-577D-4E3D-9F29-4052C6826CB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C1F3AE-826A-4B08-90CD-73F8D0F583C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B7DD30-1921-4107-AC6E-D42C4BCF945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49CD0B-9AE8-4CE4-BAFA-4A0DA7E35D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E528CC-AF52-4EE2-A80C-5A008800A2E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DB32DA7-63AD-44E9-9610-F1D76387A72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F4473C-B094-416A-BC92-FFEE1E1174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E8C2D6-10AB-4357-925B-B1E99FAC5C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1468190-A960-4151-8233-83E3D75C16F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AEE83F-E012-4A57-9A18-C3AEA2B6782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21BD9A1-E349-4A21-839B-CCC884C7C3E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7E2B0FF-0EFA-4A7C-80D9-CF42BABE2E5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AF605E-E13E-46E9-AD42-F8E3052B588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4E8CBEF-0B40-4449-B7D9-ECA19947B1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ACC342-DB49-431D-AFE6-2541204913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50861D-21BA-4B0C-B5A9-900749E722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DC8508-4402-48FF-9B62-6D95A1B83BF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AC2118-0FFF-4406-B131-2B56ABE2BC2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8B3D9C4-65B2-44CF-8AA6-32B12911349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2E107D-F4ED-487D-87A8-B824C98C8E3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E09D13-9077-46AB-812A-F950D7DF815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13F0F49-4DCD-468C-A33E-70B1DF96AD7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79CB5C5-F020-44C3-9DF8-590CC31DC6C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DD313E0-DB1F-443E-8329-E04650945A6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316852A-5E41-44CB-B6C4-2A539CAF9EF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E21E737-A481-43AD-86AB-AD6AEAC2895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0EFE109-22FD-407A-BF3F-3F6B9A4AE0E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7CC3462-2C4F-495A-9F6C-E554665C0AA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3F11D9C-F27D-4661-BE14-1C233B4B832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3CAE18E-25FC-4034-9ECB-C8F4AA64BEF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782CBFD-1E2E-47AA-8E4B-AA1BA5B385E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0366E77-AA15-455E-A713-0158531F34B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9A8159F-6B53-4A43-A796-9BACDD63D0D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4D8B2B-85F5-4594-82FE-ACBCB5F4615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844541C-E262-4AAA-8AC3-EE1D13F310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065B4E0-8DD0-4E28-B57B-65D8C4B697D6}"/>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A89DDF4-52E2-4F55-9507-8D1BD9B37BD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AD3E9E6-B7AC-4798-A8BB-BD76413AD8B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BA6D5F6-9ED0-4464-9FE8-6A255038F2F9}"/>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989C8040-8DA7-4657-AD8B-2BFA883F14CE}"/>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3AB69941-7F50-4647-B5EA-E51B96F6196E}"/>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5A4A7DE2-50EC-4DAF-A793-94F6E327B017}"/>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B987B154-E94B-476E-B7B8-F3D059FFA05D}"/>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2DD37C01-2D56-4530-BA54-451239D8BB18}"/>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504A3778-E093-4A79-98A1-61BA69697533}"/>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D25F3CC8-CBC3-4131-A64F-ADADD27EF086}"/>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7375D6-ADAC-40AD-B109-7DB309D34D8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3ABCBD7-4AE9-441F-B077-563ECE83C36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82FDD2-F4DD-4F9A-A9CD-AA0C0CC8064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87B590B-C954-4FF3-8329-384E2DA7338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C715037-C1FC-444A-A663-9F51C39C8A0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4" name="楕円 73">
          <a:extLst>
            <a:ext uri="{FF2B5EF4-FFF2-40B4-BE49-F238E27FC236}">
              <a16:creationId xmlns:a16="http://schemas.microsoft.com/office/drawing/2014/main" id="{E20B956D-C9BB-4D61-9ABE-0C765126A2FE}"/>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60977</xdr:rowOff>
    </xdr:from>
    <xdr:ext cx="405111" cy="259045"/>
    <xdr:sp macro="" textlink="">
      <xdr:nvSpPr>
        <xdr:cNvPr id="75" name="【図書館】&#10;有形固定資産減価償却率該当値テキスト">
          <a:extLst>
            <a:ext uri="{FF2B5EF4-FFF2-40B4-BE49-F238E27FC236}">
              <a16:creationId xmlns:a16="http://schemas.microsoft.com/office/drawing/2014/main" id="{9FD28ABB-8A86-4D7C-8605-63E32C8A50F6}"/>
            </a:ext>
          </a:extLst>
        </xdr:cNvPr>
        <xdr:cNvSpPr txBox="1"/>
      </xdr:nvSpPr>
      <xdr:spPr>
        <a:xfrm>
          <a:off x="4673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a:extLst>
            <a:ext uri="{FF2B5EF4-FFF2-40B4-BE49-F238E27FC236}">
              <a16:creationId xmlns:a16="http://schemas.microsoft.com/office/drawing/2014/main" id="{450CB8E4-242B-4227-B8FE-8B8DAD229F95}"/>
            </a:ext>
          </a:extLst>
        </xdr:cNvPr>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133350</xdr:rowOff>
    </xdr:to>
    <xdr:cxnSp macro="">
      <xdr:nvCxnSpPr>
        <xdr:cNvPr id="77" name="直線コネクタ 76">
          <a:extLst>
            <a:ext uri="{FF2B5EF4-FFF2-40B4-BE49-F238E27FC236}">
              <a16:creationId xmlns:a16="http://schemas.microsoft.com/office/drawing/2014/main" id="{E817870E-B080-4525-9674-673E6CFA4C6A}"/>
            </a:ext>
          </a:extLst>
        </xdr:cNvPr>
        <xdr:cNvCxnSpPr/>
      </xdr:nvCxnSpPr>
      <xdr:spPr>
        <a:xfrm>
          <a:off x="3797300" y="644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a:extLst>
            <a:ext uri="{FF2B5EF4-FFF2-40B4-BE49-F238E27FC236}">
              <a16:creationId xmlns:a16="http://schemas.microsoft.com/office/drawing/2014/main" id="{38D44F65-C2DA-4430-877A-B3F67EB49123}"/>
            </a:ext>
          </a:extLst>
        </xdr:cNvPr>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9" name="直線コネクタ 78">
          <a:extLst>
            <a:ext uri="{FF2B5EF4-FFF2-40B4-BE49-F238E27FC236}">
              <a16:creationId xmlns:a16="http://schemas.microsoft.com/office/drawing/2014/main" id="{104D310E-7491-460E-9BC4-B5E6D6DB0C67}"/>
            </a:ext>
          </a:extLst>
        </xdr:cNvPr>
        <xdr:cNvCxnSpPr/>
      </xdr:nvCxnSpPr>
      <xdr:spPr>
        <a:xfrm>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a:extLst>
            <a:ext uri="{FF2B5EF4-FFF2-40B4-BE49-F238E27FC236}">
              <a16:creationId xmlns:a16="http://schemas.microsoft.com/office/drawing/2014/main" id="{A3383B44-8B35-4DFB-99B3-7A4EFCCB94B2}"/>
            </a:ext>
          </a:extLst>
        </xdr:cNvPr>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68036</xdr:rowOff>
    </xdr:to>
    <xdr:cxnSp macro="">
      <xdr:nvCxnSpPr>
        <xdr:cNvPr id="81" name="直線コネクタ 80">
          <a:extLst>
            <a:ext uri="{FF2B5EF4-FFF2-40B4-BE49-F238E27FC236}">
              <a16:creationId xmlns:a16="http://schemas.microsoft.com/office/drawing/2014/main" id="{7D025ED6-38E8-4298-BEB9-8A3C87C3B063}"/>
            </a:ext>
          </a:extLst>
        </xdr:cNvPr>
        <xdr:cNvCxnSpPr/>
      </xdr:nvCxnSpPr>
      <xdr:spPr>
        <a:xfrm>
          <a:off x="2019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123372</xdr:rowOff>
    </xdr:from>
    <xdr:to>
      <xdr:col>6</xdr:col>
      <xdr:colOff>38100</xdr:colOff>
      <xdr:row>37</xdr:row>
      <xdr:rowOff>53522</xdr:rowOff>
    </xdr:to>
    <xdr:sp macro="" textlink="">
      <xdr:nvSpPr>
        <xdr:cNvPr id="82" name="楕円 81">
          <a:extLst>
            <a:ext uri="{FF2B5EF4-FFF2-40B4-BE49-F238E27FC236}">
              <a16:creationId xmlns:a16="http://schemas.microsoft.com/office/drawing/2014/main" id="{8EA451C5-CC74-48CF-AAA7-BAA1758ACBEC}"/>
            </a:ext>
          </a:extLst>
        </xdr:cNvPr>
        <xdr:cNvSpPr/>
      </xdr:nvSpPr>
      <xdr:spPr>
        <a:xfrm>
          <a:off x="1079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2722</xdr:rowOff>
    </xdr:from>
    <xdr:to>
      <xdr:col>10</xdr:col>
      <xdr:colOff>114300</xdr:colOff>
      <xdr:row>37</xdr:row>
      <xdr:rowOff>35378</xdr:rowOff>
    </xdr:to>
    <xdr:cxnSp macro="">
      <xdr:nvCxnSpPr>
        <xdr:cNvPr id="83" name="直線コネクタ 82">
          <a:extLst>
            <a:ext uri="{FF2B5EF4-FFF2-40B4-BE49-F238E27FC236}">
              <a16:creationId xmlns:a16="http://schemas.microsoft.com/office/drawing/2014/main" id="{26CEF4EC-4D06-4498-8631-C782BEA33D9D}"/>
            </a:ext>
          </a:extLst>
        </xdr:cNvPr>
        <xdr:cNvCxnSpPr/>
      </xdr:nvCxnSpPr>
      <xdr:spPr>
        <a:xfrm>
          <a:off x="1130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0D20B2C6-7DF8-421E-B5A7-D0FCE3C155A4}"/>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AEBB1D7A-9EF9-4E17-B25B-B231C5E5AE78}"/>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2EEB38EC-47BC-42C0-AB29-158C207735F9}"/>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749F7B3D-56EA-4558-ABB2-4FEF0CD2CC57}"/>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142620</xdr:rowOff>
    </xdr:from>
    <xdr:ext cx="405111" cy="259045"/>
    <xdr:sp macro="" textlink="">
      <xdr:nvSpPr>
        <xdr:cNvPr id="88" name="n_1mainValue【図書館】&#10;有形固定資産減価償却率">
          <a:extLst>
            <a:ext uri="{FF2B5EF4-FFF2-40B4-BE49-F238E27FC236}">
              <a16:creationId xmlns:a16="http://schemas.microsoft.com/office/drawing/2014/main" id="{3EEFD047-0554-41F8-A551-86AC655C30FE}"/>
            </a:ext>
          </a:extLst>
        </xdr:cNvPr>
        <xdr:cNvSpPr txBox="1"/>
      </xdr:nvSpPr>
      <xdr:spPr>
        <a:xfrm>
          <a:off x="35820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9" name="n_2mainValue【図書館】&#10;有形固定資産減価償却率">
          <a:extLst>
            <a:ext uri="{FF2B5EF4-FFF2-40B4-BE49-F238E27FC236}">
              <a16:creationId xmlns:a16="http://schemas.microsoft.com/office/drawing/2014/main" id="{7437E412-957A-45D3-9159-CF43C05797D0}"/>
            </a:ext>
          </a:extLst>
        </xdr:cNvPr>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77305</xdr:rowOff>
    </xdr:from>
    <xdr:ext cx="405111" cy="259045"/>
    <xdr:sp macro="" textlink="">
      <xdr:nvSpPr>
        <xdr:cNvPr id="90" name="n_3mainValue【図書館】&#10;有形固定資産減価償却率">
          <a:extLst>
            <a:ext uri="{FF2B5EF4-FFF2-40B4-BE49-F238E27FC236}">
              <a16:creationId xmlns:a16="http://schemas.microsoft.com/office/drawing/2014/main" id="{6A29B35E-C1FA-4394-BE14-688FEEE8D7E8}"/>
            </a:ext>
          </a:extLst>
        </xdr:cNvPr>
        <xdr:cNvSpPr txBox="1"/>
      </xdr:nvSpPr>
      <xdr:spPr>
        <a:xfrm>
          <a:off x="1816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91" name="n_4mainValue【図書館】&#10;有形固定資産減価償却率">
          <a:extLst>
            <a:ext uri="{FF2B5EF4-FFF2-40B4-BE49-F238E27FC236}">
              <a16:creationId xmlns:a16="http://schemas.microsoft.com/office/drawing/2014/main" id="{65BA886A-79EB-4832-B2C5-68DD6CEC3617}"/>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C6A9C35-676F-477B-98A4-41BAB11EB80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28E2638-3AEF-4B00-8FC9-E14F6F15CC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66A3AC3-AD13-4BBD-A4F6-3F11A2BB4C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B8F381E-4066-4EBF-A08D-A51F8510185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BACB63F-D51E-480A-8718-66690BAD97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7D459E8-4821-4927-9B57-592EADAAE5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0A25C21-BCD4-42E9-AA32-A81275C0C05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6173890-D756-4333-8BBF-15A2FEF12BC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0D1B083-1B7B-4DF1-AEC7-4BFD54B0199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A4452E0-284F-42FD-8F5A-F14A049F68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9F81541-4127-476C-A71B-5987A995AE0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B338839-D278-43F4-BCC5-BA6315D72C0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B5BF6CE-98F5-426E-AADB-0E3C1A9D0E6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9E48A9A-9759-4886-95EE-937718E7E6D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543E363-FC0C-44D7-ACFC-0326B783DF1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0CE147A-B5B6-4A9B-9735-1AD87D41797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B0CF89C-2B95-4D99-BE5A-B064B39CD5A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C3360F4-8434-489E-A91D-4DBE53C9B67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C8A2E5C-3600-4A9D-96EC-3739A3343FD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EECE391-206F-42B0-AB9B-5E1D3220EE5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5E7C5A1-2094-440D-B95E-4E0247C98B8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8A02E260-9105-4608-A672-E94DF16234F1}"/>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B8EF2A78-451B-4117-AAB8-3D2B43D4205B}"/>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1E3B055-CF57-4DB2-BC06-E6BB572D5B42}"/>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74EBD357-C00A-41A5-8CAA-DB5AB59A258E}"/>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161CC987-B471-4FB8-87A4-07A4ABD69A8A}"/>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A9C31E41-FC20-4816-AFCF-C7B08141C7F5}"/>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FCBD4316-E79B-4E8A-95DA-8E89B29E0078}"/>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23202DA9-E161-40D6-BC56-9EA2FE09EE88}"/>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B5828CD6-0D3B-4742-982D-821198D2D294}"/>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EF8B8EDF-899F-4B6E-9FD6-36E947E4BD7B}"/>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AD66E6B8-4F79-4C8C-95FD-764E59C2F631}"/>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6CE8224-B4A4-4DA8-B456-2AA55BF90F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65008D-95E7-42A0-86B5-FCBEB6A5378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51743A1-C479-4D45-ABAC-3E7C05A821A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7A608D3-19B7-45C5-AB4F-1E3F83526B0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5C7F860-8311-48C8-B003-63A764C35E4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29" name="楕円 128">
          <a:extLst>
            <a:ext uri="{FF2B5EF4-FFF2-40B4-BE49-F238E27FC236}">
              <a16:creationId xmlns:a16="http://schemas.microsoft.com/office/drawing/2014/main" id="{463F3E21-1600-4BDB-B345-9429FCC0F5FC}"/>
            </a:ext>
          </a:extLst>
        </xdr:cNvPr>
        <xdr:cNvSpPr/>
      </xdr:nvSpPr>
      <xdr:spPr>
        <a:xfrm>
          <a:off x="10426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120413</xdr:rowOff>
    </xdr:from>
    <xdr:ext cx="469744" cy="259045"/>
    <xdr:sp macro="" textlink="">
      <xdr:nvSpPr>
        <xdr:cNvPr id="130" name="【図書館】&#10;一人当たり面積該当値テキスト">
          <a:extLst>
            <a:ext uri="{FF2B5EF4-FFF2-40B4-BE49-F238E27FC236}">
              <a16:creationId xmlns:a16="http://schemas.microsoft.com/office/drawing/2014/main" id="{67B81769-E489-44D8-BB3E-41FDC5C4315C}"/>
            </a:ext>
          </a:extLst>
        </xdr:cNvPr>
        <xdr:cNvSpPr txBox="1"/>
      </xdr:nvSpPr>
      <xdr:spPr>
        <a:xfrm>
          <a:off x="10515600"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1" name="楕円 130">
          <a:extLst>
            <a:ext uri="{FF2B5EF4-FFF2-40B4-BE49-F238E27FC236}">
              <a16:creationId xmlns:a16="http://schemas.microsoft.com/office/drawing/2014/main" id="{3D33D831-35BB-4916-850D-FCDAF43C2E1E}"/>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21336</xdr:rowOff>
    </xdr:from>
    <xdr:to>
      <xdr:col>55</xdr:col>
      <xdr:colOff>0</xdr:colOff>
      <xdr:row>40</xdr:row>
      <xdr:rowOff>30480</xdr:rowOff>
    </xdr:to>
    <xdr:cxnSp macro="">
      <xdr:nvCxnSpPr>
        <xdr:cNvPr id="132" name="直線コネクタ 131">
          <a:extLst>
            <a:ext uri="{FF2B5EF4-FFF2-40B4-BE49-F238E27FC236}">
              <a16:creationId xmlns:a16="http://schemas.microsoft.com/office/drawing/2014/main" id="{B33669EB-8EA4-4C4F-BF25-EA8AE152FBA7}"/>
            </a:ext>
          </a:extLst>
        </xdr:cNvPr>
        <xdr:cNvCxnSpPr/>
      </xdr:nvCxnSpPr>
      <xdr:spPr>
        <a:xfrm flipV="1">
          <a:off x="9639300" y="68793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155702</xdr:rowOff>
    </xdr:from>
    <xdr:to>
      <xdr:col>46</xdr:col>
      <xdr:colOff>38100</xdr:colOff>
      <xdr:row>40</xdr:row>
      <xdr:rowOff>85852</xdr:rowOff>
    </xdr:to>
    <xdr:sp macro="" textlink="">
      <xdr:nvSpPr>
        <xdr:cNvPr id="133" name="楕円 132">
          <a:extLst>
            <a:ext uri="{FF2B5EF4-FFF2-40B4-BE49-F238E27FC236}">
              <a16:creationId xmlns:a16="http://schemas.microsoft.com/office/drawing/2014/main" id="{6D2932CF-64E4-457D-B610-5A5539E06A7E}"/>
            </a:ext>
          </a:extLst>
        </xdr:cNvPr>
        <xdr:cNvSpPr/>
      </xdr:nvSpPr>
      <xdr:spPr>
        <a:xfrm>
          <a:off x="8699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35052</xdr:rowOff>
    </xdr:to>
    <xdr:cxnSp macro="">
      <xdr:nvCxnSpPr>
        <xdr:cNvPr id="134" name="直線コネクタ 133">
          <a:extLst>
            <a:ext uri="{FF2B5EF4-FFF2-40B4-BE49-F238E27FC236}">
              <a16:creationId xmlns:a16="http://schemas.microsoft.com/office/drawing/2014/main" id="{461F1E8E-351A-413B-986A-CF5355B997ED}"/>
            </a:ext>
          </a:extLst>
        </xdr:cNvPr>
        <xdr:cNvCxnSpPr/>
      </xdr:nvCxnSpPr>
      <xdr:spPr>
        <a:xfrm flipV="1">
          <a:off x="8750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35" name="楕円 134">
          <a:extLst>
            <a:ext uri="{FF2B5EF4-FFF2-40B4-BE49-F238E27FC236}">
              <a16:creationId xmlns:a16="http://schemas.microsoft.com/office/drawing/2014/main" id="{33A2C5ED-D6B2-483C-A8B2-D9E189432684}"/>
            </a:ext>
          </a:extLst>
        </xdr:cNvPr>
        <xdr:cNvSpPr/>
      </xdr:nvSpPr>
      <xdr:spPr>
        <a:xfrm>
          <a:off x="7810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35052</xdr:rowOff>
    </xdr:from>
    <xdr:to>
      <xdr:col>45</xdr:col>
      <xdr:colOff>177800</xdr:colOff>
      <xdr:row>40</xdr:row>
      <xdr:rowOff>39624</xdr:rowOff>
    </xdr:to>
    <xdr:cxnSp macro="">
      <xdr:nvCxnSpPr>
        <xdr:cNvPr id="136" name="直線コネクタ 135">
          <a:extLst>
            <a:ext uri="{FF2B5EF4-FFF2-40B4-BE49-F238E27FC236}">
              <a16:creationId xmlns:a16="http://schemas.microsoft.com/office/drawing/2014/main" id="{A9A03E34-4DB5-4231-A22E-510EE79EF7FA}"/>
            </a:ext>
          </a:extLst>
        </xdr:cNvPr>
        <xdr:cNvCxnSpPr/>
      </xdr:nvCxnSpPr>
      <xdr:spPr>
        <a:xfrm flipV="1">
          <a:off x="7861300" y="689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37" name="楕円 136">
          <a:extLst>
            <a:ext uri="{FF2B5EF4-FFF2-40B4-BE49-F238E27FC236}">
              <a16:creationId xmlns:a16="http://schemas.microsoft.com/office/drawing/2014/main" id="{90207E47-D824-4611-A587-85236A7FF7C8}"/>
            </a:ext>
          </a:extLst>
        </xdr:cNvPr>
        <xdr:cNvSpPr/>
      </xdr:nvSpPr>
      <xdr:spPr>
        <a:xfrm>
          <a:off x="6921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44196</xdr:rowOff>
    </xdr:to>
    <xdr:cxnSp macro="">
      <xdr:nvCxnSpPr>
        <xdr:cNvPr id="138" name="直線コネクタ 137">
          <a:extLst>
            <a:ext uri="{FF2B5EF4-FFF2-40B4-BE49-F238E27FC236}">
              <a16:creationId xmlns:a16="http://schemas.microsoft.com/office/drawing/2014/main" id="{4AA6B0A3-80BA-4A92-8A0E-276093AFB329}"/>
            </a:ext>
          </a:extLst>
        </xdr:cNvPr>
        <xdr:cNvCxnSpPr/>
      </xdr:nvCxnSpPr>
      <xdr:spPr>
        <a:xfrm flipV="1">
          <a:off x="6972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D80158F0-7879-40E4-B83C-65E4672B80C0}"/>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A7F4B496-D3D3-42C1-B188-445508588DEB}"/>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5F3FF769-49C5-43C6-88F4-5E91DF4D7CB7}"/>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40E530E2-DE53-4437-9857-828A4AF39B38}"/>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43" name="n_1mainValue【図書館】&#10;一人当たり面積">
          <a:extLst>
            <a:ext uri="{FF2B5EF4-FFF2-40B4-BE49-F238E27FC236}">
              <a16:creationId xmlns:a16="http://schemas.microsoft.com/office/drawing/2014/main" id="{AC98FE47-BA6E-45C0-B9C1-62CCD2135237}"/>
            </a:ext>
          </a:extLst>
        </xdr:cNvPr>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76979</xdr:rowOff>
    </xdr:from>
    <xdr:ext cx="469744" cy="259045"/>
    <xdr:sp macro="" textlink="">
      <xdr:nvSpPr>
        <xdr:cNvPr id="144" name="n_2mainValue【図書館】&#10;一人当たり面積">
          <a:extLst>
            <a:ext uri="{FF2B5EF4-FFF2-40B4-BE49-F238E27FC236}">
              <a16:creationId xmlns:a16="http://schemas.microsoft.com/office/drawing/2014/main" id="{B6D3D63E-E71B-4709-99B7-14DCAD21E6F6}"/>
            </a:ext>
          </a:extLst>
        </xdr:cNvPr>
        <xdr:cNvSpPr txBox="1"/>
      </xdr:nvSpPr>
      <xdr:spPr>
        <a:xfrm>
          <a:off x="8515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81551</xdr:rowOff>
    </xdr:from>
    <xdr:ext cx="469744" cy="259045"/>
    <xdr:sp macro="" textlink="">
      <xdr:nvSpPr>
        <xdr:cNvPr id="145" name="n_3mainValue【図書館】&#10;一人当たり面積">
          <a:extLst>
            <a:ext uri="{FF2B5EF4-FFF2-40B4-BE49-F238E27FC236}">
              <a16:creationId xmlns:a16="http://schemas.microsoft.com/office/drawing/2014/main" id="{5E88168D-1B94-4DFA-872A-6BDBADA38F3B}"/>
            </a:ext>
          </a:extLst>
        </xdr:cNvPr>
        <xdr:cNvSpPr txBox="1"/>
      </xdr:nvSpPr>
      <xdr:spPr>
        <a:xfrm>
          <a:off x="7626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6" name="n_4mainValue【図書館】&#10;一人当たり面積">
          <a:extLst>
            <a:ext uri="{FF2B5EF4-FFF2-40B4-BE49-F238E27FC236}">
              <a16:creationId xmlns:a16="http://schemas.microsoft.com/office/drawing/2014/main" id="{C254B9EE-9160-49FF-BD8D-FA9F0611840C}"/>
            </a:ext>
          </a:extLst>
        </xdr:cNvPr>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AA3BA3F-EAF1-4C53-8933-61EAD30F9A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B4B0A61-A5C8-4ADA-8E51-C146AB7863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3D96373-4DCE-4077-8418-FB9EDBDDE6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F72CA76-482A-46B8-890C-6023D26109E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58BA9B2-3009-4F58-ABBC-68F9FE96EC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EF6FB67-1CA2-422D-85B9-E34DD3ED396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AAFB33E-9089-44BB-9ED8-FC931305D75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9BA88F2-F8CA-498D-890E-8884035D5D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D281CEB-2AA2-4B4C-BE99-CE527D109F2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583BC6B-B652-4C29-B372-60FAF4504D7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B5EACE4-09EA-4A3F-959B-7856C6497F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7A819FE-E89F-41B6-A07A-14935B3C645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261678F-AC0A-4DB5-9D5D-DF7F59D3AE9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9F54338-D92C-48AF-9CE5-62CABADA4D7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A3659E3-F3E2-4F27-800C-08BCD589ED4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DDBD8CE-A086-4E8B-A94C-F3F0AFFD746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3B436BC-43E2-474E-BA95-EB6AA4FE609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12FB54F-4247-4C68-B554-C0147C36011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7211FA0-A805-48E6-89EC-0AA6900501D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117773D-3E34-43E8-906A-6486FF41192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0D883F0-EA2A-4592-8120-34677717A26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147F9FB-A1E7-498D-91C4-6AC0CB2706D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F5D150C-A537-408A-8B2A-F713875887E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1ADF1BF-6E47-44F9-8643-4986F25FFA8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E0832EB-B6E1-4F37-BD22-010EF344742C}"/>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7D45A0A-6A14-4D32-8B20-43F5A4643C9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F75551F0-60B1-41F3-B4D5-68AFA13A41F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17BC0F2-1913-4F73-85CB-96C521A8C954}"/>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745068A7-3FD6-4877-8C3A-FB9DDC72C7CC}"/>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34403E1-B8D1-4E80-A61F-4E4FF4D2C716}"/>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756DFECC-22CE-4916-A4BD-C538D42A237B}"/>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B59B035A-CF99-4EBD-8417-69AC8B465511}"/>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ACBBC9C4-457D-4B72-910A-E6623B5F185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238CE515-9474-40DB-A32A-4EA4AD29566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ED367FF3-C4CF-4DB5-9E11-E3C4F1053E12}"/>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DE3D08B-F5DB-4B7C-8556-52A6EA70A2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5773907-45FB-4C8F-B95B-6471005597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8F1BD4B-FDA7-4581-95C5-CDD8A333653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60084B8-70E6-451D-B4AD-F979CA8C18A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7919E7-F235-424D-9E89-2C53CE4B301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87" name="楕円 186">
          <a:extLst>
            <a:ext uri="{FF2B5EF4-FFF2-40B4-BE49-F238E27FC236}">
              <a16:creationId xmlns:a16="http://schemas.microsoft.com/office/drawing/2014/main" id="{D3EB1799-994E-459A-971E-5F29B29B7020}"/>
            </a:ext>
          </a:extLst>
        </xdr:cNvPr>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2DD20FA-4453-4F00-AD30-F232E6036925}"/>
            </a:ext>
          </a:extLst>
        </xdr:cNvPr>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89" name="楕円 188">
          <a:extLst>
            <a:ext uri="{FF2B5EF4-FFF2-40B4-BE49-F238E27FC236}">
              <a16:creationId xmlns:a16="http://schemas.microsoft.com/office/drawing/2014/main" id="{0A1D27E2-96E1-49F6-9428-BC548E5A97AE}"/>
            </a:ext>
          </a:extLst>
        </xdr:cNvPr>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59</xdr:row>
      <xdr:rowOff>137160</xdr:rowOff>
    </xdr:to>
    <xdr:cxnSp macro="">
      <xdr:nvCxnSpPr>
        <xdr:cNvPr id="190" name="直線コネクタ 189">
          <a:extLst>
            <a:ext uri="{FF2B5EF4-FFF2-40B4-BE49-F238E27FC236}">
              <a16:creationId xmlns:a16="http://schemas.microsoft.com/office/drawing/2014/main" id="{77A5941A-B86C-4638-BC53-E4A13CE1A98A}"/>
            </a:ext>
          </a:extLst>
        </xdr:cNvPr>
        <xdr:cNvCxnSpPr/>
      </xdr:nvCxnSpPr>
      <xdr:spPr>
        <a:xfrm>
          <a:off x="3797300" y="102412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38735</xdr:rowOff>
    </xdr:from>
    <xdr:to>
      <xdr:col>15</xdr:col>
      <xdr:colOff>101600</xdr:colOff>
      <xdr:row>59</xdr:row>
      <xdr:rowOff>140335</xdr:rowOff>
    </xdr:to>
    <xdr:sp macro="" textlink="">
      <xdr:nvSpPr>
        <xdr:cNvPr id="191" name="楕円 190">
          <a:extLst>
            <a:ext uri="{FF2B5EF4-FFF2-40B4-BE49-F238E27FC236}">
              <a16:creationId xmlns:a16="http://schemas.microsoft.com/office/drawing/2014/main" id="{D7F72F9A-40A5-4A32-9957-1785988E58BA}"/>
            </a:ext>
          </a:extLst>
        </xdr:cNvPr>
        <xdr:cNvSpPr/>
      </xdr:nvSpPr>
      <xdr:spPr>
        <a:xfrm>
          <a:off x="2857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89535</xdr:rowOff>
    </xdr:from>
    <xdr:to>
      <xdr:col>19</xdr:col>
      <xdr:colOff>177800</xdr:colOff>
      <xdr:row>59</xdr:row>
      <xdr:rowOff>125730</xdr:rowOff>
    </xdr:to>
    <xdr:cxnSp macro="">
      <xdr:nvCxnSpPr>
        <xdr:cNvPr id="192" name="直線コネクタ 191">
          <a:extLst>
            <a:ext uri="{FF2B5EF4-FFF2-40B4-BE49-F238E27FC236}">
              <a16:creationId xmlns:a16="http://schemas.microsoft.com/office/drawing/2014/main" id="{E22CBAFC-907B-4D37-A4A8-6B79BDAE3D5E}"/>
            </a:ext>
          </a:extLst>
        </xdr:cNvPr>
        <xdr:cNvCxnSpPr/>
      </xdr:nvCxnSpPr>
      <xdr:spPr>
        <a:xfrm>
          <a:off x="2908300" y="102050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xdr:rowOff>
    </xdr:from>
    <xdr:to>
      <xdr:col>10</xdr:col>
      <xdr:colOff>165100</xdr:colOff>
      <xdr:row>59</xdr:row>
      <xdr:rowOff>102235</xdr:rowOff>
    </xdr:to>
    <xdr:sp macro="" textlink="">
      <xdr:nvSpPr>
        <xdr:cNvPr id="193" name="楕円 192">
          <a:extLst>
            <a:ext uri="{FF2B5EF4-FFF2-40B4-BE49-F238E27FC236}">
              <a16:creationId xmlns:a16="http://schemas.microsoft.com/office/drawing/2014/main" id="{C70957E5-CDFA-43D2-8379-31B9F1DC576C}"/>
            </a:ext>
          </a:extLst>
        </xdr:cNvPr>
        <xdr:cNvSpPr/>
      </xdr:nvSpPr>
      <xdr:spPr>
        <a:xfrm>
          <a:off x="1968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51435</xdr:rowOff>
    </xdr:from>
    <xdr:to>
      <xdr:col>15</xdr:col>
      <xdr:colOff>50800</xdr:colOff>
      <xdr:row>59</xdr:row>
      <xdr:rowOff>89535</xdr:rowOff>
    </xdr:to>
    <xdr:cxnSp macro="">
      <xdr:nvCxnSpPr>
        <xdr:cNvPr id="194" name="直線コネクタ 193">
          <a:extLst>
            <a:ext uri="{FF2B5EF4-FFF2-40B4-BE49-F238E27FC236}">
              <a16:creationId xmlns:a16="http://schemas.microsoft.com/office/drawing/2014/main" id="{A1959BE3-3CFB-4CBA-B0DA-CABD36CF524B}"/>
            </a:ext>
          </a:extLst>
        </xdr:cNvPr>
        <xdr:cNvCxnSpPr/>
      </xdr:nvCxnSpPr>
      <xdr:spPr>
        <a:xfrm>
          <a:off x="2019300" y="101669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135890</xdr:rowOff>
    </xdr:from>
    <xdr:to>
      <xdr:col>6</xdr:col>
      <xdr:colOff>38100</xdr:colOff>
      <xdr:row>59</xdr:row>
      <xdr:rowOff>66040</xdr:rowOff>
    </xdr:to>
    <xdr:sp macro="" textlink="">
      <xdr:nvSpPr>
        <xdr:cNvPr id="195" name="楕円 194">
          <a:extLst>
            <a:ext uri="{FF2B5EF4-FFF2-40B4-BE49-F238E27FC236}">
              <a16:creationId xmlns:a16="http://schemas.microsoft.com/office/drawing/2014/main" id="{0A3AE4AD-4DF9-48C8-BCEA-35714F3D8DCF}"/>
            </a:ext>
          </a:extLst>
        </xdr:cNvPr>
        <xdr:cNvSpPr/>
      </xdr:nvSpPr>
      <xdr:spPr>
        <a:xfrm>
          <a:off x="107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xdr:rowOff>
    </xdr:from>
    <xdr:to>
      <xdr:col>10</xdr:col>
      <xdr:colOff>114300</xdr:colOff>
      <xdr:row>59</xdr:row>
      <xdr:rowOff>51435</xdr:rowOff>
    </xdr:to>
    <xdr:cxnSp macro="">
      <xdr:nvCxnSpPr>
        <xdr:cNvPr id="196" name="直線コネクタ 195">
          <a:extLst>
            <a:ext uri="{FF2B5EF4-FFF2-40B4-BE49-F238E27FC236}">
              <a16:creationId xmlns:a16="http://schemas.microsoft.com/office/drawing/2014/main" id="{8B0619D2-71EB-4A4E-8215-AF6798A7393A}"/>
            </a:ext>
          </a:extLst>
        </xdr:cNvPr>
        <xdr:cNvCxnSpPr/>
      </xdr:nvCxnSpPr>
      <xdr:spPr>
        <a:xfrm>
          <a:off x="1130300" y="101307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E05123EC-86BF-40A4-A434-0C6C949ACAB2}"/>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D34FFBB3-34F7-48D3-9A99-2362C7E2268A}"/>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C65795BC-4CDE-492C-9B53-5048CC82FE6E}"/>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E9A07DD0-CEBB-42A1-BEC4-A5A9E0B07ED3}"/>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21607</xdr:rowOff>
    </xdr:from>
    <xdr:ext cx="405111" cy="259045"/>
    <xdr:sp macro="" textlink="">
      <xdr:nvSpPr>
        <xdr:cNvPr id="201" name="n_1mainValue【体育館・プール】&#10;有形固定資産減価償却率">
          <a:extLst>
            <a:ext uri="{FF2B5EF4-FFF2-40B4-BE49-F238E27FC236}">
              <a16:creationId xmlns:a16="http://schemas.microsoft.com/office/drawing/2014/main" id="{4F8FB4BA-A7B8-4736-BFBE-E6FB59A64610}"/>
            </a:ext>
          </a:extLst>
        </xdr:cNvPr>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156862</xdr:rowOff>
    </xdr:from>
    <xdr:ext cx="405111" cy="259045"/>
    <xdr:sp macro="" textlink="">
      <xdr:nvSpPr>
        <xdr:cNvPr id="202" name="n_2mainValue【体育館・プール】&#10;有形固定資産減価償却率">
          <a:extLst>
            <a:ext uri="{FF2B5EF4-FFF2-40B4-BE49-F238E27FC236}">
              <a16:creationId xmlns:a16="http://schemas.microsoft.com/office/drawing/2014/main" id="{7A0B8FBC-D691-4D30-8394-CF54CED6C378}"/>
            </a:ext>
          </a:extLst>
        </xdr:cNvPr>
        <xdr:cNvSpPr txBox="1"/>
      </xdr:nvSpPr>
      <xdr:spPr>
        <a:xfrm>
          <a:off x="2705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118762</xdr:rowOff>
    </xdr:from>
    <xdr:ext cx="405111" cy="259045"/>
    <xdr:sp macro="" textlink="">
      <xdr:nvSpPr>
        <xdr:cNvPr id="203" name="n_3mainValue【体育館・プール】&#10;有形固定資産減価償却率">
          <a:extLst>
            <a:ext uri="{FF2B5EF4-FFF2-40B4-BE49-F238E27FC236}">
              <a16:creationId xmlns:a16="http://schemas.microsoft.com/office/drawing/2014/main" id="{F2ABB998-6143-42AF-9879-85529EA67A74}"/>
            </a:ext>
          </a:extLst>
        </xdr:cNvPr>
        <xdr:cNvSpPr txBox="1"/>
      </xdr:nvSpPr>
      <xdr:spPr>
        <a:xfrm>
          <a:off x="1816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4" name="n_4mainValue【体育館・プール】&#10;有形固定資産減価償却率">
          <a:extLst>
            <a:ext uri="{FF2B5EF4-FFF2-40B4-BE49-F238E27FC236}">
              <a16:creationId xmlns:a16="http://schemas.microsoft.com/office/drawing/2014/main" id="{A9AD2725-D391-4406-B916-0C1AA7EE2E41}"/>
            </a:ext>
          </a:extLst>
        </xdr:cNvPr>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13F8A42-50A1-484C-A92F-46FF78F521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B5C1711-31C5-46D7-ABDC-90CDFE65F0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38F2373-1D51-409A-989A-7A1026670C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304B7CB-A89F-42E1-A29F-0838D321274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530999A-9AEE-4010-A20F-8550FBD59C3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D33B360-6C17-4A4A-91DF-5ADFA7C7B59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D689AD9-9B5F-4EB4-A265-8F6B4887CB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7593968-AB7D-457D-B5F4-CCB9C70CEF0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7A4DA30-85A9-400D-800C-9F9166DF7D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B40AD72-A563-4EFD-BC6D-E2F0F664A3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691F311-E391-49D5-818E-85F5408C552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4C36CA2-02B7-4E6D-94D0-208D099C51F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C03BAC7-A1F2-44B6-AE15-C8C9D24E6B8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062DF5C-1DBE-4A9E-91AE-2824A9BE663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0EE6783-2CAA-44E4-A1AD-79D2C805772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3A00B47-F3F5-41C6-913A-05AF5863DF5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4DC2607-5653-4337-A222-350B3732D90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FCC4C01-9DCA-4760-BEA8-EDC952004E0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FDCBAC0-3FC2-45A1-BDA5-9AB12E31BCF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C604858-7A89-45CE-AAAE-3A274AAA3E4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9EEAA5E-FCDF-4BA9-96B3-52D6776A02B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F7989A3-F8E8-4A23-99F3-CA773F773E8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CC909EC-A05A-4F2F-BA2C-BC59719D10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6D467DB-13B5-40E3-917A-05D24F7D95A9}"/>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EEA71260-32D6-463D-8AF6-7B22F570CB1A}"/>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CD0A63DE-FDD1-4FA2-B226-959A794D323C}"/>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19B2F22A-3301-47AE-9BAA-CF96BF09D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D03388BC-B2E3-4B90-9F4A-F67A1D05DDB7}"/>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756040FC-48DE-419E-AD42-ADF2C9E27117}"/>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5C4DAB60-BBF8-4ADC-9038-6D23F51C4CE8}"/>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39F96F14-1D08-4798-AEED-6A2D5FB72B5A}"/>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271B278-DFCE-4AE4-A861-9DCBB49D5B6C}"/>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83E62789-F84A-4A9B-9ACD-5CCDD93D9876}"/>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97F2E297-BCFB-44AE-9EB1-5FDAF14FBC52}"/>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A4D4996-2B07-4D46-8D69-71BB98C471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25329BE-E122-4B09-8061-37B946F4043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E493D90-C01E-4D61-8121-419FE18B7E2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F78CEA-B7F5-489F-8E1A-F5CD45D3E7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EE3039D-6EF0-4735-8F71-9E1551A88A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98171</xdr:rowOff>
    </xdr:from>
    <xdr:to>
      <xdr:col>55</xdr:col>
      <xdr:colOff>50800</xdr:colOff>
      <xdr:row>63</xdr:row>
      <xdr:rowOff>28321</xdr:rowOff>
    </xdr:to>
    <xdr:sp macro="" textlink="">
      <xdr:nvSpPr>
        <xdr:cNvPr id="244" name="楕円 243">
          <a:extLst>
            <a:ext uri="{FF2B5EF4-FFF2-40B4-BE49-F238E27FC236}">
              <a16:creationId xmlns:a16="http://schemas.microsoft.com/office/drawing/2014/main" id="{10712748-7EB4-4069-B5D9-B4EBD0B9D8AD}"/>
            </a:ext>
          </a:extLst>
        </xdr:cNvPr>
        <xdr:cNvSpPr/>
      </xdr:nvSpPr>
      <xdr:spPr>
        <a:xfrm>
          <a:off x="10426700" y="1072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121048</xdr:rowOff>
    </xdr:from>
    <xdr:ext cx="469744" cy="259045"/>
    <xdr:sp macro="" textlink="">
      <xdr:nvSpPr>
        <xdr:cNvPr id="245" name="【体育館・プール】&#10;一人当たり面積該当値テキスト">
          <a:extLst>
            <a:ext uri="{FF2B5EF4-FFF2-40B4-BE49-F238E27FC236}">
              <a16:creationId xmlns:a16="http://schemas.microsoft.com/office/drawing/2014/main" id="{A49127CC-22A4-4A27-A6ED-18C7B9253E84}"/>
            </a:ext>
          </a:extLst>
        </xdr:cNvPr>
        <xdr:cNvSpPr txBox="1"/>
      </xdr:nvSpPr>
      <xdr:spPr>
        <a:xfrm>
          <a:off x="10515600"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91313</xdr:rowOff>
    </xdr:from>
    <xdr:to>
      <xdr:col>50</xdr:col>
      <xdr:colOff>165100</xdr:colOff>
      <xdr:row>63</xdr:row>
      <xdr:rowOff>21463</xdr:rowOff>
    </xdr:to>
    <xdr:sp macro="" textlink="">
      <xdr:nvSpPr>
        <xdr:cNvPr id="246" name="楕円 245">
          <a:extLst>
            <a:ext uri="{FF2B5EF4-FFF2-40B4-BE49-F238E27FC236}">
              <a16:creationId xmlns:a16="http://schemas.microsoft.com/office/drawing/2014/main" id="{F6F91545-CFB6-4E6D-A875-EAB241D9512D}"/>
            </a:ext>
          </a:extLst>
        </xdr:cNvPr>
        <xdr:cNvSpPr/>
      </xdr:nvSpPr>
      <xdr:spPr>
        <a:xfrm>
          <a:off x="9588500" y="107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142113</xdr:rowOff>
    </xdr:from>
    <xdr:to>
      <xdr:col>55</xdr:col>
      <xdr:colOff>0</xdr:colOff>
      <xdr:row>62</xdr:row>
      <xdr:rowOff>148971</xdr:rowOff>
    </xdr:to>
    <xdr:cxnSp macro="">
      <xdr:nvCxnSpPr>
        <xdr:cNvPr id="247" name="直線コネクタ 246">
          <a:extLst>
            <a:ext uri="{FF2B5EF4-FFF2-40B4-BE49-F238E27FC236}">
              <a16:creationId xmlns:a16="http://schemas.microsoft.com/office/drawing/2014/main" id="{A754DD19-345F-4208-AF68-DF70BBEE8A1B}"/>
            </a:ext>
          </a:extLst>
        </xdr:cNvPr>
        <xdr:cNvCxnSpPr/>
      </xdr:nvCxnSpPr>
      <xdr:spPr>
        <a:xfrm>
          <a:off x="9639300" y="1077201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97028</xdr:rowOff>
    </xdr:from>
    <xdr:to>
      <xdr:col>46</xdr:col>
      <xdr:colOff>38100</xdr:colOff>
      <xdr:row>63</xdr:row>
      <xdr:rowOff>27178</xdr:rowOff>
    </xdr:to>
    <xdr:sp macro="" textlink="">
      <xdr:nvSpPr>
        <xdr:cNvPr id="248" name="楕円 247">
          <a:extLst>
            <a:ext uri="{FF2B5EF4-FFF2-40B4-BE49-F238E27FC236}">
              <a16:creationId xmlns:a16="http://schemas.microsoft.com/office/drawing/2014/main" id="{519E7EC9-640B-4393-9B18-E994FD00D4B3}"/>
            </a:ext>
          </a:extLst>
        </xdr:cNvPr>
        <xdr:cNvSpPr/>
      </xdr:nvSpPr>
      <xdr:spPr>
        <a:xfrm>
          <a:off x="8699500" y="107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142113</xdr:rowOff>
    </xdr:from>
    <xdr:to>
      <xdr:col>50</xdr:col>
      <xdr:colOff>114300</xdr:colOff>
      <xdr:row>62</xdr:row>
      <xdr:rowOff>147828</xdr:rowOff>
    </xdr:to>
    <xdr:cxnSp macro="">
      <xdr:nvCxnSpPr>
        <xdr:cNvPr id="249" name="直線コネクタ 248">
          <a:extLst>
            <a:ext uri="{FF2B5EF4-FFF2-40B4-BE49-F238E27FC236}">
              <a16:creationId xmlns:a16="http://schemas.microsoft.com/office/drawing/2014/main" id="{3BDA5159-59A5-497F-B3DA-365AA14F1D5E}"/>
            </a:ext>
          </a:extLst>
        </xdr:cNvPr>
        <xdr:cNvCxnSpPr/>
      </xdr:nvCxnSpPr>
      <xdr:spPr>
        <a:xfrm flipV="1">
          <a:off x="8750300" y="1077201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103505</xdr:rowOff>
    </xdr:from>
    <xdr:to>
      <xdr:col>41</xdr:col>
      <xdr:colOff>101600</xdr:colOff>
      <xdr:row>63</xdr:row>
      <xdr:rowOff>33655</xdr:rowOff>
    </xdr:to>
    <xdr:sp macro="" textlink="">
      <xdr:nvSpPr>
        <xdr:cNvPr id="250" name="楕円 249">
          <a:extLst>
            <a:ext uri="{FF2B5EF4-FFF2-40B4-BE49-F238E27FC236}">
              <a16:creationId xmlns:a16="http://schemas.microsoft.com/office/drawing/2014/main" id="{AC51178C-F16A-46C0-AB7C-68AC9B0BCE63}"/>
            </a:ext>
          </a:extLst>
        </xdr:cNvPr>
        <xdr:cNvSpPr/>
      </xdr:nvSpPr>
      <xdr:spPr>
        <a:xfrm>
          <a:off x="7810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147828</xdr:rowOff>
    </xdr:from>
    <xdr:to>
      <xdr:col>45</xdr:col>
      <xdr:colOff>177800</xdr:colOff>
      <xdr:row>62</xdr:row>
      <xdr:rowOff>154305</xdr:rowOff>
    </xdr:to>
    <xdr:cxnSp macro="">
      <xdr:nvCxnSpPr>
        <xdr:cNvPr id="251" name="直線コネクタ 250">
          <a:extLst>
            <a:ext uri="{FF2B5EF4-FFF2-40B4-BE49-F238E27FC236}">
              <a16:creationId xmlns:a16="http://schemas.microsoft.com/office/drawing/2014/main" id="{A88B8F19-C9B9-4ED0-8912-9CAE2BAA12DA}"/>
            </a:ext>
          </a:extLst>
        </xdr:cNvPr>
        <xdr:cNvCxnSpPr/>
      </xdr:nvCxnSpPr>
      <xdr:spPr>
        <a:xfrm flipV="1">
          <a:off x="7861300" y="1077772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107315</xdr:rowOff>
    </xdr:from>
    <xdr:to>
      <xdr:col>36</xdr:col>
      <xdr:colOff>165100</xdr:colOff>
      <xdr:row>63</xdr:row>
      <xdr:rowOff>37465</xdr:rowOff>
    </xdr:to>
    <xdr:sp macro="" textlink="">
      <xdr:nvSpPr>
        <xdr:cNvPr id="252" name="楕円 251">
          <a:extLst>
            <a:ext uri="{FF2B5EF4-FFF2-40B4-BE49-F238E27FC236}">
              <a16:creationId xmlns:a16="http://schemas.microsoft.com/office/drawing/2014/main" id="{A573EDD4-DE2A-42FE-9121-DB847D5C9F99}"/>
            </a:ext>
          </a:extLst>
        </xdr:cNvPr>
        <xdr:cNvSpPr/>
      </xdr:nvSpPr>
      <xdr:spPr>
        <a:xfrm>
          <a:off x="6921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154305</xdr:rowOff>
    </xdr:from>
    <xdr:to>
      <xdr:col>41</xdr:col>
      <xdr:colOff>50800</xdr:colOff>
      <xdr:row>62</xdr:row>
      <xdr:rowOff>158115</xdr:rowOff>
    </xdr:to>
    <xdr:cxnSp macro="">
      <xdr:nvCxnSpPr>
        <xdr:cNvPr id="253" name="直線コネクタ 252">
          <a:extLst>
            <a:ext uri="{FF2B5EF4-FFF2-40B4-BE49-F238E27FC236}">
              <a16:creationId xmlns:a16="http://schemas.microsoft.com/office/drawing/2014/main" id="{EADAAF99-DF70-4978-A1F4-00D32A2BB420}"/>
            </a:ext>
          </a:extLst>
        </xdr:cNvPr>
        <xdr:cNvCxnSpPr/>
      </xdr:nvCxnSpPr>
      <xdr:spPr>
        <a:xfrm flipV="1">
          <a:off x="6972300" y="107842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AE733AC-7EB0-40F7-A65C-22A9014708C3}"/>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24661BA2-2768-4576-9FBD-041D3424D4E8}"/>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B44CB226-6EE1-44EB-8577-16CF6237F2E8}"/>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B07F36E8-10E5-43F7-98A2-85358A4AB420}"/>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37990</xdr:rowOff>
    </xdr:from>
    <xdr:ext cx="469744" cy="259045"/>
    <xdr:sp macro="" textlink="">
      <xdr:nvSpPr>
        <xdr:cNvPr id="258" name="n_1mainValue【体育館・プール】&#10;一人当たり面積">
          <a:extLst>
            <a:ext uri="{FF2B5EF4-FFF2-40B4-BE49-F238E27FC236}">
              <a16:creationId xmlns:a16="http://schemas.microsoft.com/office/drawing/2014/main" id="{BE489F1A-702D-4EF0-8DEB-3E66C0203A76}"/>
            </a:ext>
          </a:extLst>
        </xdr:cNvPr>
        <xdr:cNvSpPr txBox="1"/>
      </xdr:nvSpPr>
      <xdr:spPr>
        <a:xfrm>
          <a:off x="93917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43705</xdr:rowOff>
    </xdr:from>
    <xdr:ext cx="469744" cy="259045"/>
    <xdr:sp macro="" textlink="">
      <xdr:nvSpPr>
        <xdr:cNvPr id="259" name="n_2mainValue【体育館・プール】&#10;一人当たり面積">
          <a:extLst>
            <a:ext uri="{FF2B5EF4-FFF2-40B4-BE49-F238E27FC236}">
              <a16:creationId xmlns:a16="http://schemas.microsoft.com/office/drawing/2014/main" id="{7C0E0CBB-7729-4405-AF3A-6070C141E702}"/>
            </a:ext>
          </a:extLst>
        </xdr:cNvPr>
        <xdr:cNvSpPr txBox="1"/>
      </xdr:nvSpPr>
      <xdr:spPr>
        <a:xfrm>
          <a:off x="8515427" y="1050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50182</xdr:rowOff>
    </xdr:from>
    <xdr:ext cx="469744" cy="259045"/>
    <xdr:sp macro="" textlink="">
      <xdr:nvSpPr>
        <xdr:cNvPr id="260" name="n_3mainValue【体育館・プール】&#10;一人当たり面積">
          <a:extLst>
            <a:ext uri="{FF2B5EF4-FFF2-40B4-BE49-F238E27FC236}">
              <a16:creationId xmlns:a16="http://schemas.microsoft.com/office/drawing/2014/main" id="{F83E618D-A326-41B8-A054-F3C930E5D998}"/>
            </a:ext>
          </a:extLst>
        </xdr:cNvPr>
        <xdr:cNvSpPr txBox="1"/>
      </xdr:nvSpPr>
      <xdr:spPr>
        <a:xfrm>
          <a:off x="7626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53992</xdr:rowOff>
    </xdr:from>
    <xdr:ext cx="469744" cy="259045"/>
    <xdr:sp macro="" textlink="">
      <xdr:nvSpPr>
        <xdr:cNvPr id="261" name="n_4mainValue【体育館・プール】&#10;一人当たり面積">
          <a:extLst>
            <a:ext uri="{FF2B5EF4-FFF2-40B4-BE49-F238E27FC236}">
              <a16:creationId xmlns:a16="http://schemas.microsoft.com/office/drawing/2014/main" id="{FE1EDB09-E8B0-40BC-B168-8EBE2C101AD4}"/>
            </a:ext>
          </a:extLst>
        </xdr:cNvPr>
        <xdr:cNvSpPr txBox="1"/>
      </xdr:nvSpPr>
      <xdr:spPr>
        <a:xfrm>
          <a:off x="67374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94D51B6-B923-47B8-8186-38DB8AADA1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4DACB99-A1F1-4E89-ABA8-4B7921B4904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2663EE4-5DF9-45D9-8885-C1B36467FA4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3E30A66-7162-4EF2-98E1-71D477FC31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C03B016-B477-4DFF-8895-8E8FCF329E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9602C22-9BF0-4F1B-B3F4-B7A7A260081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0413159-0DDA-4A33-84A0-3C351166DE2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4DB1C33-2649-4BB9-8A96-8ED64BA04B1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BAE809E1-7A50-4455-8083-656F6C1EE1D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8E36D6F1-72C8-4532-BF35-14EE8FD907C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461C770B-EE37-4CB6-951D-E444E6033C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5EF743E-C7AF-42CA-9105-66222E504B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9D81A33D-6D5B-4214-8DA0-892D7F75138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7EDB0602-AC40-40F0-9D97-BA57CBABC4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49C5AAFB-7B83-4949-8210-3FFAA1D92A8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1E4159EB-FFF1-476B-A5DD-97FF44360A6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568673F7-B6DB-4C0A-A56C-2113CBC22FB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B2899DA0-B31C-4D1F-92BB-03D364792D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71F7E7E5-DA84-495A-9EDB-C9AB4B5BDD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760A763E-EA09-4493-8093-2175D17C9AE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B9889A8F-FDAE-46E3-AB77-3F80F6ACB1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1E7E786C-31B4-462C-8B50-F4291C1E7A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2D419633-1CD0-4E8C-9E80-277DFAD1211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DF375785-A81F-4176-9C7F-09EC64F7542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1BAF57BC-B700-4478-A081-580FF4ACA66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DB827FEC-5513-4099-B71C-AB34A52E37C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1F22D375-8896-48E9-9809-A06D38B5402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775BD03B-FEF2-47BF-9349-65462B865F8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53845C11-8368-4D60-BA56-646DEA455F5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4C385274-C1F0-45E2-86B4-18CC1477786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40C7774D-2799-488C-9F77-0C3559FBC88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D668CB1E-075B-4640-88A4-BB43B5046E4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9DF4FB25-3CFD-4DAB-A7B7-CBBA0CE1166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B849A714-CDFA-4DC9-9A5A-EEF65C16A22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222089A7-B70C-4B6A-9EF3-CAD789B1816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C0C69EC2-BF99-4320-BD78-5B2BC8E7827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A76B6A9D-6628-4A27-9973-41D70127A05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5DEC0F5A-CF18-4501-870D-6C1E7E4D45D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86DBB0AA-7941-4DFA-B796-3B2D6C4D286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47BDD47B-F0FF-48E7-A2BA-17895B3BFA5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85DECC8F-7B38-473F-B773-6570C821651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DABB1AB6-BD3E-4257-9EC4-967FB2DBFE06}"/>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45C1906B-582C-46B2-98D5-174DBED9BB5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6284FB60-B1A3-41F5-AB20-8C9BFE2B38F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DE9DCD68-2ECF-41E9-A67B-67A8850E529B}"/>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7" name="直線コネクタ 306">
          <a:extLst>
            <a:ext uri="{FF2B5EF4-FFF2-40B4-BE49-F238E27FC236}">
              <a16:creationId xmlns:a16="http://schemas.microsoft.com/office/drawing/2014/main" id="{1D871B0F-5DF4-42A2-B1B2-4DF3F21887CC}"/>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7BD40378-F6C4-4B3E-9773-C4D175024896}"/>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09" name="フローチャート: 判断 308">
          <a:extLst>
            <a:ext uri="{FF2B5EF4-FFF2-40B4-BE49-F238E27FC236}">
              <a16:creationId xmlns:a16="http://schemas.microsoft.com/office/drawing/2014/main" id="{F5B008CB-27B9-4F23-8821-208BE84A285A}"/>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10" name="フローチャート: 判断 309">
          <a:extLst>
            <a:ext uri="{FF2B5EF4-FFF2-40B4-BE49-F238E27FC236}">
              <a16:creationId xmlns:a16="http://schemas.microsoft.com/office/drawing/2014/main" id="{95F8DC8F-D3B1-4C7E-AB88-20A972A4C467}"/>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11" name="フローチャート: 判断 310">
          <a:extLst>
            <a:ext uri="{FF2B5EF4-FFF2-40B4-BE49-F238E27FC236}">
              <a16:creationId xmlns:a16="http://schemas.microsoft.com/office/drawing/2014/main" id="{B998B4CC-6101-40F6-8321-34FFB97603CA}"/>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2" name="フローチャート: 判断 311">
          <a:extLst>
            <a:ext uri="{FF2B5EF4-FFF2-40B4-BE49-F238E27FC236}">
              <a16:creationId xmlns:a16="http://schemas.microsoft.com/office/drawing/2014/main" id="{DDA5597D-D086-48BB-875A-AF36C292971C}"/>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13" name="フローチャート: 判断 312">
          <a:extLst>
            <a:ext uri="{FF2B5EF4-FFF2-40B4-BE49-F238E27FC236}">
              <a16:creationId xmlns:a16="http://schemas.microsoft.com/office/drawing/2014/main" id="{55C580A1-69CF-47F9-A6D3-0B50F289F8F4}"/>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FEA1A474-3069-46D0-9FF0-5BCB0CFD36A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71AED232-B3EE-46DC-8B79-D256F89A690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D0556B50-7A74-48C9-82E6-DE35315C2CF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DF6D850A-37B1-4AD8-A1BE-9BAC27F2709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37D12887-BC84-4169-801B-472ADB99508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19" name="楕円 318">
          <a:extLst>
            <a:ext uri="{FF2B5EF4-FFF2-40B4-BE49-F238E27FC236}">
              <a16:creationId xmlns:a16="http://schemas.microsoft.com/office/drawing/2014/main" id="{F5C65DC1-56C1-412F-AA64-E063164F07DE}"/>
            </a:ext>
          </a:extLst>
        </xdr:cNvPr>
        <xdr:cNvSpPr/>
      </xdr:nvSpPr>
      <xdr:spPr>
        <a:xfrm>
          <a:off x="4584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106697</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7E5FCBC3-1895-44B6-88B3-FFD8AB91EB34}"/>
            </a:ext>
          </a:extLst>
        </xdr:cNvPr>
        <xdr:cNvSpPr txBox="1"/>
      </xdr:nvSpPr>
      <xdr:spPr>
        <a:xfrm>
          <a:off x="467360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95613</xdr:rowOff>
    </xdr:from>
    <xdr:to>
      <xdr:col>20</xdr:col>
      <xdr:colOff>38100</xdr:colOff>
      <xdr:row>105</xdr:row>
      <xdr:rowOff>25763</xdr:rowOff>
    </xdr:to>
    <xdr:sp macro="" textlink="">
      <xdr:nvSpPr>
        <xdr:cNvPr id="321" name="楕円 320">
          <a:extLst>
            <a:ext uri="{FF2B5EF4-FFF2-40B4-BE49-F238E27FC236}">
              <a16:creationId xmlns:a16="http://schemas.microsoft.com/office/drawing/2014/main" id="{F5706448-7481-4322-852F-917D3814AD2F}"/>
            </a:ext>
          </a:extLst>
        </xdr:cNvPr>
        <xdr:cNvSpPr/>
      </xdr:nvSpPr>
      <xdr:spPr>
        <a:xfrm>
          <a:off x="3746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146413</xdr:rowOff>
    </xdr:from>
    <xdr:to>
      <xdr:col>24</xdr:col>
      <xdr:colOff>63500</xdr:colOff>
      <xdr:row>105</xdr:row>
      <xdr:rowOff>7620</xdr:rowOff>
    </xdr:to>
    <xdr:cxnSp macro="">
      <xdr:nvCxnSpPr>
        <xdr:cNvPr id="322" name="直線コネクタ 321">
          <a:extLst>
            <a:ext uri="{FF2B5EF4-FFF2-40B4-BE49-F238E27FC236}">
              <a16:creationId xmlns:a16="http://schemas.microsoft.com/office/drawing/2014/main" id="{9153355A-86E7-44F7-BD24-4422FE950311}"/>
            </a:ext>
          </a:extLst>
        </xdr:cNvPr>
        <xdr:cNvCxnSpPr/>
      </xdr:nvCxnSpPr>
      <xdr:spPr>
        <a:xfrm>
          <a:off x="3797300" y="179772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61323</xdr:rowOff>
    </xdr:from>
    <xdr:to>
      <xdr:col>15</xdr:col>
      <xdr:colOff>101600</xdr:colOff>
      <xdr:row>104</xdr:row>
      <xdr:rowOff>162923</xdr:rowOff>
    </xdr:to>
    <xdr:sp macro="" textlink="">
      <xdr:nvSpPr>
        <xdr:cNvPr id="323" name="楕円 322">
          <a:extLst>
            <a:ext uri="{FF2B5EF4-FFF2-40B4-BE49-F238E27FC236}">
              <a16:creationId xmlns:a16="http://schemas.microsoft.com/office/drawing/2014/main" id="{B0A95714-E8A1-47A5-98B6-C8AD5B660714}"/>
            </a:ext>
          </a:extLst>
        </xdr:cNvPr>
        <xdr:cNvSpPr/>
      </xdr:nvSpPr>
      <xdr:spPr>
        <a:xfrm>
          <a:off x="2857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112123</xdr:rowOff>
    </xdr:from>
    <xdr:to>
      <xdr:col>19</xdr:col>
      <xdr:colOff>177800</xdr:colOff>
      <xdr:row>104</xdr:row>
      <xdr:rowOff>146413</xdr:rowOff>
    </xdr:to>
    <xdr:cxnSp macro="">
      <xdr:nvCxnSpPr>
        <xdr:cNvPr id="324" name="直線コネクタ 323">
          <a:extLst>
            <a:ext uri="{FF2B5EF4-FFF2-40B4-BE49-F238E27FC236}">
              <a16:creationId xmlns:a16="http://schemas.microsoft.com/office/drawing/2014/main" id="{A2601B31-FF6E-46D0-A6B4-F6DDEF281620}"/>
            </a:ext>
          </a:extLst>
        </xdr:cNvPr>
        <xdr:cNvCxnSpPr/>
      </xdr:nvCxnSpPr>
      <xdr:spPr>
        <a:xfrm>
          <a:off x="2908300" y="179429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27032</xdr:rowOff>
    </xdr:from>
    <xdr:to>
      <xdr:col>10</xdr:col>
      <xdr:colOff>165100</xdr:colOff>
      <xdr:row>104</xdr:row>
      <xdr:rowOff>128632</xdr:rowOff>
    </xdr:to>
    <xdr:sp macro="" textlink="">
      <xdr:nvSpPr>
        <xdr:cNvPr id="325" name="楕円 324">
          <a:extLst>
            <a:ext uri="{FF2B5EF4-FFF2-40B4-BE49-F238E27FC236}">
              <a16:creationId xmlns:a16="http://schemas.microsoft.com/office/drawing/2014/main" id="{63A88342-D67F-4754-98C4-A9674FB47A60}"/>
            </a:ext>
          </a:extLst>
        </xdr:cNvPr>
        <xdr:cNvSpPr/>
      </xdr:nvSpPr>
      <xdr:spPr>
        <a:xfrm>
          <a:off x="1968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77832</xdr:rowOff>
    </xdr:from>
    <xdr:to>
      <xdr:col>15</xdr:col>
      <xdr:colOff>50800</xdr:colOff>
      <xdr:row>104</xdr:row>
      <xdr:rowOff>112123</xdr:rowOff>
    </xdr:to>
    <xdr:cxnSp macro="">
      <xdr:nvCxnSpPr>
        <xdr:cNvPr id="326" name="直線コネクタ 325">
          <a:extLst>
            <a:ext uri="{FF2B5EF4-FFF2-40B4-BE49-F238E27FC236}">
              <a16:creationId xmlns:a16="http://schemas.microsoft.com/office/drawing/2014/main" id="{E7DB66CF-3214-49C3-94B5-308C4D5FFA56}"/>
            </a:ext>
          </a:extLst>
        </xdr:cNvPr>
        <xdr:cNvCxnSpPr/>
      </xdr:nvCxnSpPr>
      <xdr:spPr>
        <a:xfrm>
          <a:off x="2019300" y="179086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165826</xdr:rowOff>
    </xdr:from>
    <xdr:to>
      <xdr:col>6</xdr:col>
      <xdr:colOff>38100</xdr:colOff>
      <xdr:row>104</xdr:row>
      <xdr:rowOff>95976</xdr:rowOff>
    </xdr:to>
    <xdr:sp macro="" textlink="">
      <xdr:nvSpPr>
        <xdr:cNvPr id="327" name="楕円 326">
          <a:extLst>
            <a:ext uri="{FF2B5EF4-FFF2-40B4-BE49-F238E27FC236}">
              <a16:creationId xmlns:a16="http://schemas.microsoft.com/office/drawing/2014/main" id="{F4B72502-5F97-461B-8782-B92AB82DF5DD}"/>
            </a:ext>
          </a:extLst>
        </xdr:cNvPr>
        <xdr:cNvSpPr/>
      </xdr:nvSpPr>
      <xdr:spPr>
        <a:xfrm>
          <a:off x="1079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45176</xdr:rowOff>
    </xdr:from>
    <xdr:to>
      <xdr:col>10</xdr:col>
      <xdr:colOff>114300</xdr:colOff>
      <xdr:row>104</xdr:row>
      <xdr:rowOff>77832</xdr:rowOff>
    </xdr:to>
    <xdr:cxnSp macro="">
      <xdr:nvCxnSpPr>
        <xdr:cNvPr id="328" name="直線コネクタ 327">
          <a:extLst>
            <a:ext uri="{FF2B5EF4-FFF2-40B4-BE49-F238E27FC236}">
              <a16:creationId xmlns:a16="http://schemas.microsoft.com/office/drawing/2014/main" id="{91D5623F-B4BE-47F0-A7B1-452894362BB0}"/>
            </a:ext>
          </a:extLst>
        </xdr:cNvPr>
        <xdr:cNvCxnSpPr/>
      </xdr:nvCxnSpPr>
      <xdr:spPr>
        <a:xfrm>
          <a:off x="1130300" y="178759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329" name="n_1aveValue【市民会館】&#10;有形固定資産減価償却率">
          <a:extLst>
            <a:ext uri="{FF2B5EF4-FFF2-40B4-BE49-F238E27FC236}">
              <a16:creationId xmlns:a16="http://schemas.microsoft.com/office/drawing/2014/main" id="{A2762605-2DAB-49A0-905E-620929C8C7EF}"/>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330" name="n_2aveValue【市民会館】&#10;有形固定資産減価償却率">
          <a:extLst>
            <a:ext uri="{FF2B5EF4-FFF2-40B4-BE49-F238E27FC236}">
              <a16:creationId xmlns:a16="http://schemas.microsoft.com/office/drawing/2014/main" id="{16DA358E-DE87-48BE-874C-E6B0C1150B34}"/>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331" name="n_3aveValue【市民会館】&#10;有形固定資産減価償却率">
          <a:extLst>
            <a:ext uri="{FF2B5EF4-FFF2-40B4-BE49-F238E27FC236}">
              <a16:creationId xmlns:a16="http://schemas.microsoft.com/office/drawing/2014/main" id="{FBC723F5-46A2-4C7E-B9B6-CAC4DB8869DF}"/>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332" name="n_4aveValue【市民会館】&#10;有形固定資産減価償却率">
          <a:extLst>
            <a:ext uri="{FF2B5EF4-FFF2-40B4-BE49-F238E27FC236}">
              <a16:creationId xmlns:a16="http://schemas.microsoft.com/office/drawing/2014/main" id="{E8491C96-DCF8-4E40-BE5C-2A6AAC57BF1E}"/>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16890</xdr:rowOff>
    </xdr:from>
    <xdr:ext cx="405111" cy="259045"/>
    <xdr:sp macro="" textlink="">
      <xdr:nvSpPr>
        <xdr:cNvPr id="333" name="n_1mainValue【市民会館】&#10;有形固定資産減価償却率">
          <a:extLst>
            <a:ext uri="{FF2B5EF4-FFF2-40B4-BE49-F238E27FC236}">
              <a16:creationId xmlns:a16="http://schemas.microsoft.com/office/drawing/2014/main" id="{78B05AB1-B11C-4673-9853-85D3D73A3CDE}"/>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154050</xdr:rowOff>
    </xdr:from>
    <xdr:ext cx="405111" cy="259045"/>
    <xdr:sp macro="" textlink="">
      <xdr:nvSpPr>
        <xdr:cNvPr id="334" name="n_2mainValue【市民会館】&#10;有形固定資産減価償却率">
          <a:extLst>
            <a:ext uri="{FF2B5EF4-FFF2-40B4-BE49-F238E27FC236}">
              <a16:creationId xmlns:a16="http://schemas.microsoft.com/office/drawing/2014/main" id="{147F1CB9-BFA7-4148-97F7-EBB2022BBB51}"/>
            </a:ext>
          </a:extLst>
        </xdr:cNvPr>
        <xdr:cNvSpPr txBox="1"/>
      </xdr:nvSpPr>
      <xdr:spPr>
        <a:xfrm>
          <a:off x="2705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145159</xdr:rowOff>
    </xdr:from>
    <xdr:ext cx="405111" cy="259045"/>
    <xdr:sp macro="" textlink="">
      <xdr:nvSpPr>
        <xdr:cNvPr id="335" name="n_3mainValue【市民会館】&#10;有形固定資産減価償却率">
          <a:extLst>
            <a:ext uri="{FF2B5EF4-FFF2-40B4-BE49-F238E27FC236}">
              <a16:creationId xmlns:a16="http://schemas.microsoft.com/office/drawing/2014/main" id="{C0C231A2-C3F4-4C1C-93F0-445E2641DA55}"/>
            </a:ext>
          </a:extLst>
        </xdr:cNvPr>
        <xdr:cNvSpPr txBox="1"/>
      </xdr:nvSpPr>
      <xdr:spPr>
        <a:xfrm>
          <a:off x="1816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336" name="n_4mainValue【市民会館】&#10;有形固定資産減価償却率">
          <a:extLst>
            <a:ext uri="{FF2B5EF4-FFF2-40B4-BE49-F238E27FC236}">
              <a16:creationId xmlns:a16="http://schemas.microsoft.com/office/drawing/2014/main" id="{2514B625-E6B8-49DC-8C01-1287D72154A2}"/>
            </a:ext>
          </a:extLst>
        </xdr:cNvPr>
        <xdr:cNvSpPr txBox="1"/>
      </xdr:nvSpPr>
      <xdr:spPr>
        <a:xfrm>
          <a:off x="927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6E89798F-44D7-4EF2-B39E-EDC47E4A8E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AE3EFBAB-95AE-4D62-9897-788981D204A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D90200B5-343D-4659-A957-B4E1B441BF1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3F34E1B4-AC14-4089-888B-0250ECB6775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7046DC5-A143-481D-AC98-6FB9EDC8D0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EA794A6-77F8-496E-9181-9DA75EAE6E8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B1CB3EE4-5539-4C6A-973E-08209A0404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89C6F17A-3D75-44C4-BCA9-CF57434FBDF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F7D6D4FA-5804-470C-AC41-A75D60FC587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41E36715-17D8-4888-860C-6A8CDCC5B0D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6FADC05E-AE8B-484E-A086-7201383022F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601CB568-411F-47B4-B410-75CCDF44041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4617D9A7-D563-4FCF-8359-FCACF2F91A9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F0A4F96F-5CD0-4AC9-A520-A775C12CFAC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F297A48E-45AC-4ED5-9590-DBF5D5C33F3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E034F6DB-FE1F-4CCE-BDC0-3F98EC0C9FC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0C747FC3-8625-4CD7-94E6-3C3AC94B7EB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3EDCFE4B-F5FE-435C-91E1-84C159C6BEE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1FB0F0DA-8E85-47B5-BE57-CE6049962C7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3C5E16E5-72C1-4518-A3CE-F03BA9688FB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785B2D10-59BA-4630-AB20-775995B7931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74CABE91-ACA4-41B4-9C6B-17D1997BE23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0A3622B6-B832-46F0-9FEC-690469F8872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60" name="直線コネクタ 359">
          <a:extLst>
            <a:ext uri="{FF2B5EF4-FFF2-40B4-BE49-F238E27FC236}">
              <a16:creationId xmlns:a16="http://schemas.microsoft.com/office/drawing/2014/main" id="{0C20F796-180F-4568-9147-67F843CD8611}"/>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1" name="【市民会館】&#10;一人当たり面積最小値テキスト">
          <a:extLst>
            <a:ext uri="{FF2B5EF4-FFF2-40B4-BE49-F238E27FC236}">
              <a16:creationId xmlns:a16="http://schemas.microsoft.com/office/drawing/2014/main" id="{82E61D93-3CFD-4D64-8D65-2BFF1DD07E8A}"/>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2" name="直線コネクタ 361">
          <a:extLst>
            <a:ext uri="{FF2B5EF4-FFF2-40B4-BE49-F238E27FC236}">
              <a16:creationId xmlns:a16="http://schemas.microsoft.com/office/drawing/2014/main" id="{06C5CE59-4A3C-4C5D-A3A5-4CE70234A09F}"/>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63" name="【市民会館】&#10;一人当たり面積最大値テキスト">
          <a:extLst>
            <a:ext uri="{FF2B5EF4-FFF2-40B4-BE49-F238E27FC236}">
              <a16:creationId xmlns:a16="http://schemas.microsoft.com/office/drawing/2014/main" id="{275B17B4-4213-4453-9DD1-7F672CE31415}"/>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64" name="直線コネクタ 363">
          <a:extLst>
            <a:ext uri="{FF2B5EF4-FFF2-40B4-BE49-F238E27FC236}">
              <a16:creationId xmlns:a16="http://schemas.microsoft.com/office/drawing/2014/main" id="{CF9326A1-5992-43AC-9FD2-079DA62F8709}"/>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365" name="【市民会館】&#10;一人当たり面積平均値テキスト">
          <a:extLst>
            <a:ext uri="{FF2B5EF4-FFF2-40B4-BE49-F238E27FC236}">
              <a16:creationId xmlns:a16="http://schemas.microsoft.com/office/drawing/2014/main" id="{4B93A108-3EB3-456D-9835-DDD4A972D454}"/>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66" name="フローチャート: 判断 365">
          <a:extLst>
            <a:ext uri="{FF2B5EF4-FFF2-40B4-BE49-F238E27FC236}">
              <a16:creationId xmlns:a16="http://schemas.microsoft.com/office/drawing/2014/main" id="{F2B491F4-4943-4D0C-8BE5-C162DF2B86AB}"/>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67" name="フローチャート: 判断 366">
          <a:extLst>
            <a:ext uri="{FF2B5EF4-FFF2-40B4-BE49-F238E27FC236}">
              <a16:creationId xmlns:a16="http://schemas.microsoft.com/office/drawing/2014/main" id="{4E305EDB-168B-4C63-8999-5E490F275E77}"/>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68" name="フローチャート: 判断 367">
          <a:extLst>
            <a:ext uri="{FF2B5EF4-FFF2-40B4-BE49-F238E27FC236}">
              <a16:creationId xmlns:a16="http://schemas.microsoft.com/office/drawing/2014/main" id="{06CCA36F-B3A5-465B-8AE7-560999741405}"/>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369" name="フローチャート: 判断 368">
          <a:extLst>
            <a:ext uri="{FF2B5EF4-FFF2-40B4-BE49-F238E27FC236}">
              <a16:creationId xmlns:a16="http://schemas.microsoft.com/office/drawing/2014/main" id="{0DEB0A96-D62D-425C-9C30-55BF54EF97E7}"/>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FE6E175C-E583-4667-9BE2-399E56F11623}"/>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1B1D3BC3-DE2F-4F9C-8A1B-BB0C3D32BB7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8B471C2C-73AF-46CB-968C-1D15A6BA1A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B3771B1E-9EA9-4582-9305-764D04F7EC0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F9BC508D-0B78-4884-B1B1-DCA8DF98B32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982BFCE-74AB-4C62-AB6F-129BC82D4CF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118745</xdr:rowOff>
    </xdr:from>
    <xdr:to>
      <xdr:col>55</xdr:col>
      <xdr:colOff>50800</xdr:colOff>
      <xdr:row>107</xdr:row>
      <xdr:rowOff>48895</xdr:rowOff>
    </xdr:to>
    <xdr:sp macro="" textlink="">
      <xdr:nvSpPr>
        <xdr:cNvPr id="376" name="楕円 375">
          <a:extLst>
            <a:ext uri="{FF2B5EF4-FFF2-40B4-BE49-F238E27FC236}">
              <a16:creationId xmlns:a16="http://schemas.microsoft.com/office/drawing/2014/main" id="{BEC15DE3-B126-4E76-B4D4-B90B561E46AD}"/>
            </a:ext>
          </a:extLst>
        </xdr:cNvPr>
        <xdr:cNvSpPr/>
      </xdr:nvSpPr>
      <xdr:spPr>
        <a:xfrm>
          <a:off x="104267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97172</xdr:rowOff>
    </xdr:from>
    <xdr:ext cx="469744" cy="259045"/>
    <xdr:sp macro="" textlink="">
      <xdr:nvSpPr>
        <xdr:cNvPr id="377" name="【市民会館】&#10;一人当たり面積該当値テキスト">
          <a:extLst>
            <a:ext uri="{FF2B5EF4-FFF2-40B4-BE49-F238E27FC236}">
              <a16:creationId xmlns:a16="http://schemas.microsoft.com/office/drawing/2014/main" id="{08B604CE-7DB6-4C67-BF11-DBFFFC98AF1E}"/>
            </a:ext>
          </a:extLst>
        </xdr:cNvPr>
        <xdr:cNvSpPr txBox="1"/>
      </xdr:nvSpPr>
      <xdr:spPr>
        <a:xfrm>
          <a:off x="10515600"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126364</xdr:rowOff>
    </xdr:from>
    <xdr:to>
      <xdr:col>50</xdr:col>
      <xdr:colOff>165100</xdr:colOff>
      <xdr:row>107</xdr:row>
      <xdr:rowOff>56514</xdr:rowOff>
    </xdr:to>
    <xdr:sp macro="" textlink="">
      <xdr:nvSpPr>
        <xdr:cNvPr id="378" name="楕円 377">
          <a:extLst>
            <a:ext uri="{FF2B5EF4-FFF2-40B4-BE49-F238E27FC236}">
              <a16:creationId xmlns:a16="http://schemas.microsoft.com/office/drawing/2014/main" id="{03E4A935-A810-4D0E-AEC0-AEE4FD703DF2}"/>
            </a:ext>
          </a:extLst>
        </xdr:cNvPr>
        <xdr:cNvSpPr/>
      </xdr:nvSpPr>
      <xdr:spPr>
        <a:xfrm>
          <a:off x="9588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169545</xdr:rowOff>
    </xdr:from>
    <xdr:to>
      <xdr:col>55</xdr:col>
      <xdr:colOff>0</xdr:colOff>
      <xdr:row>107</xdr:row>
      <xdr:rowOff>5714</xdr:rowOff>
    </xdr:to>
    <xdr:cxnSp macro="">
      <xdr:nvCxnSpPr>
        <xdr:cNvPr id="379" name="直線コネクタ 378">
          <a:extLst>
            <a:ext uri="{FF2B5EF4-FFF2-40B4-BE49-F238E27FC236}">
              <a16:creationId xmlns:a16="http://schemas.microsoft.com/office/drawing/2014/main" id="{EE18CF19-C829-4089-8B45-42DD82E43927}"/>
            </a:ext>
          </a:extLst>
        </xdr:cNvPr>
        <xdr:cNvCxnSpPr/>
      </xdr:nvCxnSpPr>
      <xdr:spPr>
        <a:xfrm flipV="1">
          <a:off x="9639300" y="1834324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133986</xdr:rowOff>
    </xdr:from>
    <xdr:to>
      <xdr:col>46</xdr:col>
      <xdr:colOff>38100</xdr:colOff>
      <xdr:row>107</xdr:row>
      <xdr:rowOff>64136</xdr:rowOff>
    </xdr:to>
    <xdr:sp macro="" textlink="">
      <xdr:nvSpPr>
        <xdr:cNvPr id="380" name="楕円 379">
          <a:extLst>
            <a:ext uri="{FF2B5EF4-FFF2-40B4-BE49-F238E27FC236}">
              <a16:creationId xmlns:a16="http://schemas.microsoft.com/office/drawing/2014/main" id="{3EA5A894-62DA-426A-A235-F011FBE5DB2D}"/>
            </a:ext>
          </a:extLst>
        </xdr:cNvPr>
        <xdr:cNvSpPr/>
      </xdr:nvSpPr>
      <xdr:spPr>
        <a:xfrm>
          <a:off x="8699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5714</xdr:rowOff>
    </xdr:from>
    <xdr:to>
      <xdr:col>50</xdr:col>
      <xdr:colOff>114300</xdr:colOff>
      <xdr:row>107</xdr:row>
      <xdr:rowOff>13336</xdr:rowOff>
    </xdr:to>
    <xdr:cxnSp macro="">
      <xdr:nvCxnSpPr>
        <xdr:cNvPr id="381" name="直線コネクタ 380">
          <a:extLst>
            <a:ext uri="{FF2B5EF4-FFF2-40B4-BE49-F238E27FC236}">
              <a16:creationId xmlns:a16="http://schemas.microsoft.com/office/drawing/2014/main" id="{872AFCE3-89D9-4D9D-9255-0CF2EA565DAC}"/>
            </a:ext>
          </a:extLst>
        </xdr:cNvPr>
        <xdr:cNvCxnSpPr/>
      </xdr:nvCxnSpPr>
      <xdr:spPr>
        <a:xfrm flipV="1">
          <a:off x="8750300" y="183508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139700</xdr:rowOff>
    </xdr:from>
    <xdr:to>
      <xdr:col>41</xdr:col>
      <xdr:colOff>101600</xdr:colOff>
      <xdr:row>107</xdr:row>
      <xdr:rowOff>69850</xdr:rowOff>
    </xdr:to>
    <xdr:sp macro="" textlink="">
      <xdr:nvSpPr>
        <xdr:cNvPr id="382" name="楕円 381">
          <a:extLst>
            <a:ext uri="{FF2B5EF4-FFF2-40B4-BE49-F238E27FC236}">
              <a16:creationId xmlns:a16="http://schemas.microsoft.com/office/drawing/2014/main" id="{053A187A-F855-4E73-A1D0-5F01B4CDFC0D}"/>
            </a:ext>
          </a:extLst>
        </xdr:cNvPr>
        <xdr:cNvSpPr/>
      </xdr:nvSpPr>
      <xdr:spPr>
        <a:xfrm>
          <a:off x="781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13336</xdr:rowOff>
    </xdr:from>
    <xdr:to>
      <xdr:col>45</xdr:col>
      <xdr:colOff>177800</xdr:colOff>
      <xdr:row>107</xdr:row>
      <xdr:rowOff>19050</xdr:rowOff>
    </xdr:to>
    <xdr:cxnSp macro="">
      <xdr:nvCxnSpPr>
        <xdr:cNvPr id="383" name="直線コネクタ 382">
          <a:extLst>
            <a:ext uri="{FF2B5EF4-FFF2-40B4-BE49-F238E27FC236}">
              <a16:creationId xmlns:a16="http://schemas.microsoft.com/office/drawing/2014/main" id="{4C1CCBFF-2274-433E-9493-50D8BF803D7E}"/>
            </a:ext>
          </a:extLst>
        </xdr:cNvPr>
        <xdr:cNvCxnSpPr/>
      </xdr:nvCxnSpPr>
      <xdr:spPr>
        <a:xfrm flipV="1">
          <a:off x="7861300" y="183584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84" name="楕円 383">
          <a:extLst>
            <a:ext uri="{FF2B5EF4-FFF2-40B4-BE49-F238E27FC236}">
              <a16:creationId xmlns:a16="http://schemas.microsoft.com/office/drawing/2014/main" id="{ACBD43CF-FF66-4EFC-8ACE-E72A061A05E6}"/>
            </a:ext>
          </a:extLst>
        </xdr:cNvPr>
        <xdr:cNvSpPr/>
      </xdr:nvSpPr>
      <xdr:spPr>
        <a:xfrm>
          <a:off x="6921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19050</xdr:rowOff>
    </xdr:from>
    <xdr:to>
      <xdr:col>41</xdr:col>
      <xdr:colOff>50800</xdr:colOff>
      <xdr:row>107</xdr:row>
      <xdr:rowOff>24764</xdr:rowOff>
    </xdr:to>
    <xdr:cxnSp macro="">
      <xdr:nvCxnSpPr>
        <xdr:cNvPr id="385" name="直線コネクタ 384">
          <a:extLst>
            <a:ext uri="{FF2B5EF4-FFF2-40B4-BE49-F238E27FC236}">
              <a16:creationId xmlns:a16="http://schemas.microsoft.com/office/drawing/2014/main" id="{99C02E30-607E-4911-84A5-0258232FCBD3}"/>
            </a:ext>
          </a:extLst>
        </xdr:cNvPr>
        <xdr:cNvCxnSpPr/>
      </xdr:nvCxnSpPr>
      <xdr:spPr>
        <a:xfrm flipV="1">
          <a:off x="6972300" y="1836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386" name="n_1aveValue【市民会館】&#10;一人当たり面積">
          <a:extLst>
            <a:ext uri="{FF2B5EF4-FFF2-40B4-BE49-F238E27FC236}">
              <a16:creationId xmlns:a16="http://schemas.microsoft.com/office/drawing/2014/main" id="{780E00C1-A653-458F-9857-D940B3A61FF0}"/>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387" name="n_2aveValue【市民会館】&#10;一人当たり面積">
          <a:extLst>
            <a:ext uri="{FF2B5EF4-FFF2-40B4-BE49-F238E27FC236}">
              <a16:creationId xmlns:a16="http://schemas.microsoft.com/office/drawing/2014/main" id="{C526DE20-7AB4-419F-A95F-8C9559A73519}"/>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388" name="n_3aveValue【市民会館】&#10;一人当たり面積">
          <a:extLst>
            <a:ext uri="{FF2B5EF4-FFF2-40B4-BE49-F238E27FC236}">
              <a16:creationId xmlns:a16="http://schemas.microsoft.com/office/drawing/2014/main" id="{5824F246-998A-4553-8305-75D04A1121AF}"/>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89" name="n_4aveValue【市民会館】&#10;一人当たり面積">
          <a:extLst>
            <a:ext uri="{FF2B5EF4-FFF2-40B4-BE49-F238E27FC236}">
              <a16:creationId xmlns:a16="http://schemas.microsoft.com/office/drawing/2014/main" id="{ABCED2C4-A6C9-481A-A7F0-006F39F7F5EB}"/>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47641</xdr:rowOff>
    </xdr:from>
    <xdr:ext cx="469744" cy="259045"/>
    <xdr:sp macro="" textlink="">
      <xdr:nvSpPr>
        <xdr:cNvPr id="390" name="n_1mainValue【市民会館】&#10;一人当たり面積">
          <a:extLst>
            <a:ext uri="{FF2B5EF4-FFF2-40B4-BE49-F238E27FC236}">
              <a16:creationId xmlns:a16="http://schemas.microsoft.com/office/drawing/2014/main" id="{A1FCE59E-40D2-43F0-B13C-DBD6B6846AF7}"/>
            </a:ext>
          </a:extLst>
        </xdr:cNvPr>
        <xdr:cNvSpPr txBox="1"/>
      </xdr:nvSpPr>
      <xdr:spPr>
        <a:xfrm>
          <a:off x="93917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55263</xdr:rowOff>
    </xdr:from>
    <xdr:ext cx="469744" cy="259045"/>
    <xdr:sp macro="" textlink="">
      <xdr:nvSpPr>
        <xdr:cNvPr id="391" name="n_2mainValue【市民会館】&#10;一人当たり面積">
          <a:extLst>
            <a:ext uri="{FF2B5EF4-FFF2-40B4-BE49-F238E27FC236}">
              <a16:creationId xmlns:a16="http://schemas.microsoft.com/office/drawing/2014/main" id="{A2370C76-E4BC-4D67-9578-8F20898BF8F6}"/>
            </a:ext>
          </a:extLst>
        </xdr:cNvPr>
        <xdr:cNvSpPr txBox="1"/>
      </xdr:nvSpPr>
      <xdr:spPr>
        <a:xfrm>
          <a:off x="85154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60977</xdr:rowOff>
    </xdr:from>
    <xdr:ext cx="469744" cy="259045"/>
    <xdr:sp macro="" textlink="">
      <xdr:nvSpPr>
        <xdr:cNvPr id="392" name="n_3mainValue【市民会館】&#10;一人当たり面積">
          <a:extLst>
            <a:ext uri="{FF2B5EF4-FFF2-40B4-BE49-F238E27FC236}">
              <a16:creationId xmlns:a16="http://schemas.microsoft.com/office/drawing/2014/main" id="{EFF49EF0-063E-458B-BEF3-06ED1ED392E3}"/>
            </a:ext>
          </a:extLst>
        </xdr:cNvPr>
        <xdr:cNvSpPr txBox="1"/>
      </xdr:nvSpPr>
      <xdr:spPr>
        <a:xfrm>
          <a:off x="7626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393" name="n_4mainValue【市民会館】&#10;一人当たり面積">
          <a:extLst>
            <a:ext uri="{FF2B5EF4-FFF2-40B4-BE49-F238E27FC236}">
              <a16:creationId xmlns:a16="http://schemas.microsoft.com/office/drawing/2014/main" id="{4D71B263-B72E-4C3C-B7C3-CFACA6A7A3D8}"/>
            </a:ext>
          </a:extLst>
        </xdr:cNvPr>
        <xdr:cNvSpPr txBox="1"/>
      </xdr:nvSpPr>
      <xdr:spPr>
        <a:xfrm>
          <a:off x="6737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F787B99A-0DA7-49B6-B40C-F9CF7484FA8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CA655FD2-2FE6-4DD9-A6F3-1DBC2FD760A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8B1FC9D0-3271-4471-8C20-7203DE7BD2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A0110DD0-C83D-4F5D-951B-E474E25365F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E0E9B089-943E-4EED-9AF1-2AC8D44188C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25C7D787-0CEC-4B6B-8FB0-1242CA3715B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F5964473-099C-4D70-ACC6-0A8A629804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809B16D-D195-4938-BD58-B416C5A41BF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A78ED7D6-0A72-45A6-99B3-0BAA34F400D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371E79CC-91A4-4158-A24D-E25631CA39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480E693E-4986-4EB4-A784-10835ACE3C9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E9CE7E37-B9F9-4E80-81C6-32654C81103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7C7886BC-E9D7-41DA-B49D-BE020AE8A8B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B6149DAC-45D4-4AD6-ADCD-C6FA30B44D7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4446637D-894F-4D66-8DCA-4D55EB69708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28994A71-17B5-4B98-B34B-99AE6C192BB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77705C33-DDE4-4AB6-BE08-57FFCD0D50D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428F63E6-A4D0-48BB-A87C-40AE30893A3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9D67458-1AD0-4244-B42A-39399C48232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E411C780-574C-470C-9B6A-81F6A80FAB2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E2AC91E1-B05B-4FE9-A327-06E9620B83F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7A3B2BE2-F598-485B-AE94-5DFEC434B12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190D7BEF-671E-4FA2-94DD-ACA990F09F5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21E26045-CB82-4869-9648-40CE3CEF087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F3756750-44A0-4588-B8D5-D75A56DB4682}"/>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99FEAC98-AC4C-4A94-B75E-96B3A9A5CE8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C753554E-6DD8-4E87-9F3B-1FAE116A9C2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F4D028EA-1EC8-4068-AE21-1D5F53AB9139}"/>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2" name="直線コネクタ 421">
          <a:extLst>
            <a:ext uri="{FF2B5EF4-FFF2-40B4-BE49-F238E27FC236}">
              <a16:creationId xmlns:a16="http://schemas.microsoft.com/office/drawing/2014/main" id="{2E10751B-249B-4648-9C90-90969871AACE}"/>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E5E345BD-6CE2-4675-A991-FC300D97E356}"/>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4" name="フローチャート: 判断 423">
          <a:extLst>
            <a:ext uri="{FF2B5EF4-FFF2-40B4-BE49-F238E27FC236}">
              <a16:creationId xmlns:a16="http://schemas.microsoft.com/office/drawing/2014/main" id="{88CDF9AF-C30B-4C2E-9399-CB42FF3B7742}"/>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5" name="フローチャート: 判断 424">
          <a:extLst>
            <a:ext uri="{FF2B5EF4-FFF2-40B4-BE49-F238E27FC236}">
              <a16:creationId xmlns:a16="http://schemas.microsoft.com/office/drawing/2014/main" id="{5BFF02D4-0527-43DD-944C-F2195B1D357C}"/>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6" name="フローチャート: 判断 425">
          <a:extLst>
            <a:ext uri="{FF2B5EF4-FFF2-40B4-BE49-F238E27FC236}">
              <a16:creationId xmlns:a16="http://schemas.microsoft.com/office/drawing/2014/main" id="{CD5904BC-AD9B-41A0-B544-4D26E677ADF3}"/>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E5219633-4ECE-4E11-AB23-B12D81C694F1}"/>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8" name="フローチャート: 判断 427">
          <a:extLst>
            <a:ext uri="{FF2B5EF4-FFF2-40B4-BE49-F238E27FC236}">
              <a16:creationId xmlns:a16="http://schemas.microsoft.com/office/drawing/2014/main" id="{70BDD340-828F-46FB-862D-DCFC3FE7C1FE}"/>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C795483-5F77-47BC-A824-FB638230207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5FBA6F1-873D-4F97-A67F-387D6A275B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A60744E-EC93-465A-909C-22F0A042834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5CEB786-50C3-4C21-B954-93557415863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D6072F3-2CF8-4027-8973-A8B1670014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137795</xdr:rowOff>
    </xdr:from>
    <xdr:to>
      <xdr:col>85</xdr:col>
      <xdr:colOff>177800</xdr:colOff>
      <xdr:row>36</xdr:row>
      <xdr:rowOff>67945</xdr:rowOff>
    </xdr:to>
    <xdr:sp macro="" textlink="">
      <xdr:nvSpPr>
        <xdr:cNvPr id="434" name="楕円 433">
          <a:extLst>
            <a:ext uri="{FF2B5EF4-FFF2-40B4-BE49-F238E27FC236}">
              <a16:creationId xmlns:a16="http://schemas.microsoft.com/office/drawing/2014/main" id="{522D39BC-B86C-441C-88D2-83630DB261AC}"/>
            </a:ext>
          </a:extLst>
        </xdr:cNvPr>
        <xdr:cNvSpPr/>
      </xdr:nvSpPr>
      <xdr:spPr>
        <a:xfrm>
          <a:off x="162687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160672</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BE80E85D-FAC6-48F4-8907-2078BB7DA45B}"/>
            </a:ext>
          </a:extLst>
        </xdr:cNvPr>
        <xdr:cNvSpPr txBox="1"/>
      </xdr:nvSpPr>
      <xdr:spPr>
        <a:xfrm>
          <a:off x="16357600"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124460</xdr:rowOff>
    </xdr:from>
    <xdr:to>
      <xdr:col>81</xdr:col>
      <xdr:colOff>101600</xdr:colOff>
      <xdr:row>36</xdr:row>
      <xdr:rowOff>54610</xdr:rowOff>
    </xdr:to>
    <xdr:sp macro="" textlink="">
      <xdr:nvSpPr>
        <xdr:cNvPr id="436" name="楕円 435">
          <a:extLst>
            <a:ext uri="{FF2B5EF4-FFF2-40B4-BE49-F238E27FC236}">
              <a16:creationId xmlns:a16="http://schemas.microsoft.com/office/drawing/2014/main" id="{41A70B5A-B860-471A-B1E6-9655ACA0F8D8}"/>
            </a:ext>
          </a:extLst>
        </xdr:cNvPr>
        <xdr:cNvSpPr/>
      </xdr:nvSpPr>
      <xdr:spPr>
        <a:xfrm>
          <a:off x="15430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3810</xdr:rowOff>
    </xdr:from>
    <xdr:to>
      <xdr:col>85</xdr:col>
      <xdr:colOff>127000</xdr:colOff>
      <xdr:row>36</xdr:row>
      <xdr:rowOff>17145</xdr:rowOff>
    </xdr:to>
    <xdr:cxnSp macro="">
      <xdr:nvCxnSpPr>
        <xdr:cNvPr id="437" name="直線コネクタ 436">
          <a:extLst>
            <a:ext uri="{FF2B5EF4-FFF2-40B4-BE49-F238E27FC236}">
              <a16:creationId xmlns:a16="http://schemas.microsoft.com/office/drawing/2014/main" id="{51AEAD30-5ACA-47D2-93A0-D693EA1D87C8}"/>
            </a:ext>
          </a:extLst>
        </xdr:cNvPr>
        <xdr:cNvCxnSpPr/>
      </xdr:nvCxnSpPr>
      <xdr:spPr>
        <a:xfrm>
          <a:off x="15481300" y="617601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48260</xdr:rowOff>
    </xdr:from>
    <xdr:to>
      <xdr:col>76</xdr:col>
      <xdr:colOff>165100</xdr:colOff>
      <xdr:row>35</xdr:row>
      <xdr:rowOff>149860</xdr:rowOff>
    </xdr:to>
    <xdr:sp macro="" textlink="">
      <xdr:nvSpPr>
        <xdr:cNvPr id="438" name="楕円 437">
          <a:extLst>
            <a:ext uri="{FF2B5EF4-FFF2-40B4-BE49-F238E27FC236}">
              <a16:creationId xmlns:a16="http://schemas.microsoft.com/office/drawing/2014/main" id="{97739350-B385-40D1-A6A4-3E91DC7EBFE4}"/>
            </a:ext>
          </a:extLst>
        </xdr:cNvPr>
        <xdr:cNvSpPr/>
      </xdr:nvSpPr>
      <xdr:spPr>
        <a:xfrm>
          <a:off x="14541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99060</xdr:rowOff>
    </xdr:from>
    <xdr:to>
      <xdr:col>81</xdr:col>
      <xdr:colOff>50800</xdr:colOff>
      <xdr:row>36</xdr:row>
      <xdr:rowOff>3810</xdr:rowOff>
    </xdr:to>
    <xdr:cxnSp macro="">
      <xdr:nvCxnSpPr>
        <xdr:cNvPr id="439" name="直線コネクタ 438">
          <a:extLst>
            <a:ext uri="{FF2B5EF4-FFF2-40B4-BE49-F238E27FC236}">
              <a16:creationId xmlns:a16="http://schemas.microsoft.com/office/drawing/2014/main" id="{C6C55A3A-9218-46AA-A93F-B1C786F7922D}"/>
            </a:ext>
          </a:extLst>
        </xdr:cNvPr>
        <xdr:cNvCxnSpPr/>
      </xdr:nvCxnSpPr>
      <xdr:spPr>
        <a:xfrm>
          <a:off x="14592300" y="60998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139700</xdr:rowOff>
    </xdr:from>
    <xdr:to>
      <xdr:col>72</xdr:col>
      <xdr:colOff>38100</xdr:colOff>
      <xdr:row>35</xdr:row>
      <xdr:rowOff>69850</xdr:rowOff>
    </xdr:to>
    <xdr:sp macro="" textlink="">
      <xdr:nvSpPr>
        <xdr:cNvPr id="440" name="楕円 439">
          <a:extLst>
            <a:ext uri="{FF2B5EF4-FFF2-40B4-BE49-F238E27FC236}">
              <a16:creationId xmlns:a16="http://schemas.microsoft.com/office/drawing/2014/main" id="{62EA3935-D91B-4B83-9F66-A7F0DC293D84}"/>
            </a:ext>
          </a:extLst>
        </xdr:cNvPr>
        <xdr:cNvSpPr/>
      </xdr:nvSpPr>
      <xdr:spPr>
        <a:xfrm>
          <a:off x="13652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19050</xdr:rowOff>
    </xdr:from>
    <xdr:to>
      <xdr:col>76</xdr:col>
      <xdr:colOff>114300</xdr:colOff>
      <xdr:row>35</xdr:row>
      <xdr:rowOff>99060</xdr:rowOff>
    </xdr:to>
    <xdr:cxnSp macro="">
      <xdr:nvCxnSpPr>
        <xdr:cNvPr id="441" name="直線コネクタ 440">
          <a:extLst>
            <a:ext uri="{FF2B5EF4-FFF2-40B4-BE49-F238E27FC236}">
              <a16:creationId xmlns:a16="http://schemas.microsoft.com/office/drawing/2014/main" id="{EDCA6F6C-BB97-476E-938B-5BD1A021BEF5}"/>
            </a:ext>
          </a:extLst>
        </xdr:cNvPr>
        <xdr:cNvCxnSpPr/>
      </xdr:nvCxnSpPr>
      <xdr:spPr>
        <a:xfrm>
          <a:off x="13703300" y="60198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59690</xdr:rowOff>
    </xdr:from>
    <xdr:to>
      <xdr:col>67</xdr:col>
      <xdr:colOff>101600</xdr:colOff>
      <xdr:row>34</xdr:row>
      <xdr:rowOff>161290</xdr:rowOff>
    </xdr:to>
    <xdr:sp macro="" textlink="">
      <xdr:nvSpPr>
        <xdr:cNvPr id="442" name="楕円 441">
          <a:extLst>
            <a:ext uri="{FF2B5EF4-FFF2-40B4-BE49-F238E27FC236}">
              <a16:creationId xmlns:a16="http://schemas.microsoft.com/office/drawing/2014/main" id="{EFB24F4C-D592-432E-B105-CAEC5686B6A3}"/>
            </a:ext>
          </a:extLst>
        </xdr:cNvPr>
        <xdr:cNvSpPr/>
      </xdr:nvSpPr>
      <xdr:spPr>
        <a:xfrm>
          <a:off x="12763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110490</xdr:rowOff>
    </xdr:from>
    <xdr:to>
      <xdr:col>71</xdr:col>
      <xdr:colOff>177800</xdr:colOff>
      <xdr:row>35</xdr:row>
      <xdr:rowOff>19050</xdr:rowOff>
    </xdr:to>
    <xdr:cxnSp macro="">
      <xdr:nvCxnSpPr>
        <xdr:cNvPr id="443" name="直線コネクタ 442">
          <a:extLst>
            <a:ext uri="{FF2B5EF4-FFF2-40B4-BE49-F238E27FC236}">
              <a16:creationId xmlns:a16="http://schemas.microsoft.com/office/drawing/2014/main" id="{D474473A-5EB9-4E65-A812-3C4C46DADACD}"/>
            </a:ext>
          </a:extLst>
        </xdr:cNvPr>
        <xdr:cNvCxnSpPr/>
      </xdr:nvCxnSpPr>
      <xdr:spPr>
        <a:xfrm>
          <a:off x="12814300" y="59397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56681951-CDEB-462F-9920-10FC89CC77F4}"/>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3FCC2A3C-E966-4D8C-8901-41A36BF2C9E8}"/>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E7204BDB-71CC-42DE-B9E2-8BC677120594}"/>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3B366122-70CB-4BF1-8DF4-D42505CECB0F}"/>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71137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9B1F69FD-770A-4477-AE78-EAEDBF0C5B81}"/>
            </a:ext>
          </a:extLst>
        </xdr:cNvPr>
        <xdr:cNvSpPr txBox="1"/>
      </xdr:nvSpPr>
      <xdr:spPr>
        <a:xfrm>
          <a:off x="152660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166387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A4E58EDA-25E7-4A63-80D9-9F8045D735B9}"/>
            </a:ext>
          </a:extLst>
        </xdr:cNvPr>
        <xdr:cNvSpPr txBox="1"/>
      </xdr:nvSpPr>
      <xdr:spPr>
        <a:xfrm>
          <a:off x="14389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5362F8F0-D179-4396-A5D3-D12A3CA29460}"/>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6367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712A115A-16C9-4D05-91A0-51E5ABB44FDA}"/>
            </a:ext>
          </a:extLst>
        </xdr:cNvPr>
        <xdr:cNvSpPr txBox="1"/>
      </xdr:nvSpPr>
      <xdr:spPr>
        <a:xfrm>
          <a:off x="12611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C8E66EB2-B034-4231-A065-9F03FD8D2F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4700786C-5880-4B27-8E84-0B3D52CA26B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3DBFE9FD-679A-453E-8AB1-A86F465B30B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2012AAFC-AF06-437A-A1AD-0227FCD4C3A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A5471BD7-3793-4051-B1B1-E022CF7312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9E3859B1-81F8-4EE4-B787-795C1FDB73D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AB693670-AC99-4DD9-B471-D98E29392B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32D9AB-87D8-4A27-A2A1-EC91BF5D9D2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C1E3C39A-69B5-4D2D-9E8C-CEC5FF83570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854A9305-6CB7-4B2A-B676-5F4846BEA71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9092C896-904E-4E6A-9A9D-39F1E3008EC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700F3A2E-8AF9-438F-8097-88BA062BF8F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4FAB3871-D2CC-45CD-B468-33C39907E68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E88694AA-494D-4E1C-8B28-43705BCA5DF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2366B932-D789-4D0E-8699-BA5D1407451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9A0804E5-B04D-413E-B604-170DD0EF66A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119D8D67-BCE5-4980-B65C-008F284BEE1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D60782FD-9CA4-4EFB-9E73-458487D2737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152D970-145B-4538-970E-88CB190FCDF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FD369EF3-C898-4B65-A239-50CA9492D97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AE396556-0D3E-482A-B203-BA7B603F4B9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FD0F45F5-D620-4D63-AD63-4C11A31987E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576B1A4B-1EDA-4361-8746-41ACBE862CF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5" name="直線コネクタ 474">
          <a:extLst>
            <a:ext uri="{FF2B5EF4-FFF2-40B4-BE49-F238E27FC236}">
              <a16:creationId xmlns:a16="http://schemas.microsoft.com/office/drawing/2014/main" id="{F28E9512-A581-40A9-A254-7021FFAE1E54}"/>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0F19D530-9582-4E4E-B87A-75B0EE124DB7}"/>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7" name="直線コネクタ 476">
          <a:extLst>
            <a:ext uri="{FF2B5EF4-FFF2-40B4-BE49-F238E27FC236}">
              <a16:creationId xmlns:a16="http://schemas.microsoft.com/office/drawing/2014/main" id="{0719A61A-08F2-42E3-9FFB-9D2998823E42}"/>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A543E8FC-2424-4BAF-AED5-927EAEC56276}"/>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9" name="直線コネクタ 478">
          <a:extLst>
            <a:ext uri="{FF2B5EF4-FFF2-40B4-BE49-F238E27FC236}">
              <a16:creationId xmlns:a16="http://schemas.microsoft.com/office/drawing/2014/main" id="{04E89043-81AE-48F7-9C7E-750A1270FBDC}"/>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D37092E9-0988-446D-BB57-C7C6DBE02EEB}"/>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81" name="フローチャート: 判断 480">
          <a:extLst>
            <a:ext uri="{FF2B5EF4-FFF2-40B4-BE49-F238E27FC236}">
              <a16:creationId xmlns:a16="http://schemas.microsoft.com/office/drawing/2014/main" id="{AD9E4A49-8716-4262-9A29-AE6E3B3C2A9F}"/>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82" name="フローチャート: 判断 481">
          <a:extLst>
            <a:ext uri="{FF2B5EF4-FFF2-40B4-BE49-F238E27FC236}">
              <a16:creationId xmlns:a16="http://schemas.microsoft.com/office/drawing/2014/main" id="{50542F4C-71C0-4140-8CA4-43766C1C2B57}"/>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3" name="フローチャート: 判断 482">
          <a:extLst>
            <a:ext uri="{FF2B5EF4-FFF2-40B4-BE49-F238E27FC236}">
              <a16:creationId xmlns:a16="http://schemas.microsoft.com/office/drawing/2014/main" id="{E47155FE-3692-41A6-8584-1EB4CB2EADC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4" name="フローチャート: 判断 483">
          <a:extLst>
            <a:ext uri="{FF2B5EF4-FFF2-40B4-BE49-F238E27FC236}">
              <a16:creationId xmlns:a16="http://schemas.microsoft.com/office/drawing/2014/main" id="{C2842B6A-BBD5-4D24-B68A-37FA17D3D778}"/>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5" name="フローチャート: 判断 484">
          <a:extLst>
            <a:ext uri="{FF2B5EF4-FFF2-40B4-BE49-F238E27FC236}">
              <a16:creationId xmlns:a16="http://schemas.microsoft.com/office/drawing/2014/main" id="{C23AFDCC-95D5-4127-ABB4-455952AEEAD6}"/>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BD6964C-E4EA-4800-8E58-6157CB37968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153A262-54D6-42A1-9A32-A36F7CC6AF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98B38E5-6C1A-47CC-B514-7D9B20FE480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6FCA7F2-1FEF-4272-B566-D6AE1EC279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B2C081F-CEB5-4C0D-AF0D-F127BF10AD8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17285</xdr:rowOff>
    </xdr:from>
    <xdr:to>
      <xdr:col>116</xdr:col>
      <xdr:colOff>114300</xdr:colOff>
      <xdr:row>40</xdr:row>
      <xdr:rowOff>118885</xdr:rowOff>
    </xdr:to>
    <xdr:sp macro="" textlink="">
      <xdr:nvSpPr>
        <xdr:cNvPr id="491" name="楕円 490">
          <a:extLst>
            <a:ext uri="{FF2B5EF4-FFF2-40B4-BE49-F238E27FC236}">
              <a16:creationId xmlns:a16="http://schemas.microsoft.com/office/drawing/2014/main" id="{38A25772-3A61-4BAD-A041-DD8A79D19215}"/>
            </a:ext>
          </a:extLst>
        </xdr:cNvPr>
        <xdr:cNvSpPr/>
      </xdr:nvSpPr>
      <xdr:spPr>
        <a:xfrm>
          <a:off x="22110700" y="68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167162</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37D0A344-812F-4C0B-BF95-9E0B8F441F71}"/>
            </a:ext>
          </a:extLst>
        </xdr:cNvPr>
        <xdr:cNvSpPr txBox="1"/>
      </xdr:nvSpPr>
      <xdr:spPr>
        <a:xfrm>
          <a:off x="22199600" y="685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24638</xdr:rowOff>
    </xdr:from>
    <xdr:to>
      <xdr:col>112</xdr:col>
      <xdr:colOff>38100</xdr:colOff>
      <xdr:row>40</xdr:row>
      <xdr:rowOff>126238</xdr:rowOff>
    </xdr:to>
    <xdr:sp macro="" textlink="">
      <xdr:nvSpPr>
        <xdr:cNvPr id="493" name="楕円 492">
          <a:extLst>
            <a:ext uri="{FF2B5EF4-FFF2-40B4-BE49-F238E27FC236}">
              <a16:creationId xmlns:a16="http://schemas.microsoft.com/office/drawing/2014/main" id="{B18427E2-F8AE-41BC-9755-E900D5958237}"/>
            </a:ext>
          </a:extLst>
        </xdr:cNvPr>
        <xdr:cNvSpPr/>
      </xdr:nvSpPr>
      <xdr:spPr>
        <a:xfrm>
          <a:off x="2127250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68085</xdr:rowOff>
    </xdr:from>
    <xdr:to>
      <xdr:col>116</xdr:col>
      <xdr:colOff>63500</xdr:colOff>
      <xdr:row>40</xdr:row>
      <xdr:rowOff>75438</xdr:rowOff>
    </xdr:to>
    <xdr:cxnSp macro="">
      <xdr:nvCxnSpPr>
        <xdr:cNvPr id="494" name="直線コネクタ 493">
          <a:extLst>
            <a:ext uri="{FF2B5EF4-FFF2-40B4-BE49-F238E27FC236}">
              <a16:creationId xmlns:a16="http://schemas.microsoft.com/office/drawing/2014/main" id="{827572DA-3A32-4862-AB3F-8D75A5E6A51E}"/>
            </a:ext>
          </a:extLst>
        </xdr:cNvPr>
        <xdr:cNvCxnSpPr/>
      </xdr:nvCxnSpPr>
      <xdr:spPr>
        <a:xfrm flipV="1">
          <a:off x="21323300" y="6926085"/>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30990</xdr:rowOff>
    </xdr:from>
    <xdr:to>
      <xdr:col>107</xdr:col>
      <xdr:colOff>101600</xdr:colOff>
      <xdr:row>40</xdr:row>
      <xdr:rowOff>132590</xdr:rowOff>
    </xdr:to>
    <xdr:sp macro="" textlink="">
      <xdr:nvSpPr>
        <xdr:cNvPr id="495" name="楕円 494">
          <a:extLst>
            <a:ext uri="{FF2B5EF4-FFF2-40B4-BE49-F238E27FC236}">
              <a16:creationId xmlns:a16="http://schemas.microsoft.com/office/drawing/2014/main" id="{1CEE9260-FB41-4E2E-A545-50E7E4B309BD}"/>
            </a:ext>
          </a:extLst>
        </xdr:cNvPr>
        <xdr:cNvSpPr/>
      </xdr:nvSpPr>
      <xdr:spPr>
        <a:xfrm>
          <a:off x="20383500" y="6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75438</xdr:rowOff>
    </xdr:from>
    <xdr:to>
      <xdr:col>111</xdr:col>
      <xdr:colOff>177800</xdr:colOff>
      <xdr:row>40</xdr:row>
      <xdr:rowOff>81790</xdr:rowOff>
    </xdr:to>
    <xdr:cxnSp macro="">
      <xdr:nvCxnSpPr>
        <xdr:cNvPr id="496" name="直線コネクタ 495">
          <a:extLst>
            <a:ext uri="{FF2B5EF4-FFF2-40B4-BE49-F238E27FC236}">
              <a16:creationId xmlns:a16="http://schemas.microsoft.com/office/drawing/2014/main" id="{7AD112A1-D359-46B4-9A0E-FF6DD02ED477}"/>
            </a:ext>
          </a:extLst>
        </xdr:cNvPr>
        <xdr:cNvCxnSpPr/>
      </xdr:nvCxnSpPr>
      <xdr:spPr>
        <a:xfrm flipV="1">
          <a:off x="20434300" y="6933438"/>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37843</xdr:rowOff>
    </xdr:from>
    <xdr:to>
      <xdr:col>102</xdr:col>
      <xdr:colOff>165100</xdr:colOff>
      <xdr:row>40</xdr:row>
      <xdr:rowOff>139443</xdr:rowOff>
    </xdr:to>
    <xdr:sp macro="" textlink="">
      <xdr:nvSpPr>
        <xdr:cNvPr id="497" name="楕円 496">
          <a:extLst>
            <a:ext uri="{FF2B5EF4-FFF2-40B4-BE49-F238E27FC236}">
              <a16:creationId xmlns:a16="http://schemas.microsoft.com/office/drawing/2014/main" id="{0D5BC0D1-FCA6-4BD5-A4D1-7A2A84FFB858}"/>
            </a:ext>
          </a:extLst>
        </xdr:cNvPr>
        <xdr:cNvSpPr/>
      </xdr:nvSpPr>
      <xdr:spPr>
        <a:xfrm>
          <a:off x="19494500" y="689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81790</xdr:rowOff>
    </xdr:from>
    <xdr:to>
      <xdr:col>107</xdr:col>
      <xdr:colOff>50800</xdr:colOff>
      <xdr:row>40</xdr:row>
      <xdr:rowOff>88643</xdr:rowOff>
    </xdr:to>
    <xdr:cxnSp macro="">
      <xdr:nvCxnSpPr>
        <xdr:cNvPr id="498" name="直線コネクタ 497">
          <a:extLst>
            <a:ext uri="{FF2B5EF4-FFF2-40B4-BE49-F238E27FC236}">
              <a16:creationId xmlns:a16="http://schemas.microsoft.com/office/drawing/2014/main" id="{869941A0-EA01-462E-996F-127EC5DD8D90}"/>
            </a:ext>
          </a:extLst>
        </xdr:cNvPr>
        <xdr:cNvCxnSpPr/>
      </xdr:nvCxnSpPr>
      <xdr:spPr>
        <a:xfrm flipV="1">
          <a:off x="19545300" y="6939790"/>
          <a:ext cx="889000" cy="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42244</xdr:rowOff>
    </xdr:from>
    <xdr:to>
      <xdr:col>98</xdr:col>
      <xdr:colOff>38100</xdr:colOff>
      <xdr:row>40</xdr:row>
      <xdr:rowOff>143844</xdr:rowOff>
    </xdr:to>
    <xdr:sp macro="" textlink="">
      <xdr:nvSpPr>
        <xdr:cNvPr id="499" name="楕円 498">
          <a:extLst>
            <a:ext uri="{FF2B5EF4-FFF2-40B4-BE49-F238E27FC236}">
              <a16:creationId xmlns:a16="http://schemas.microsoft.com/office/drawing/2014/main" id="{902E2F2A-ED91-4EC2-9928-CCE307A5C25F}"/>
            </a:ext>
          </a:extLst>
        </xdr:cNvPr>
        <xdr:cNvSpPr/>
      </xdr:nvSpPr>
      <xdr:spPr>
        <a:xfrm>
          <a:off x="18605500" y="690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88643</xdr:rowOff>
    </xdr:from>
    <xdr:to>
      <xdr:col>102</xdr:col>
      <xdr:colOff>114300</xdr:colOff>
      <xdr:row>40</xdr:row>
      <xdr:rowOff>93044</xdr:rowOff>
    </xdr:to>
    <xdr:cxnSp macro="">
      <xdr:nvCxnSpPr>
        <xdr:cNvPr id="500" name="直線コネクタ 499">
          <a:extLst>
            <a:ext uri="{FF2B5EF4-FFF2-40B4-BE49-F238E27FC236}">
              <a16:creationId xmlns:a16="http://schemas.microsoft.com/office/drawing/2014/main" id="{B44BEE2F-F6A2-4984-B717-F711D3DD6AA6}"/>
            </a:ext>
          </a:extLst>
        </xdr:cNvPr>
        <xdr:cNvCxnSpPr/>
      </xdr:nvCxnSpPr>
      <xdr:spPr>
        <a:xfrm flipV="1">
          <a:off x="18656300" y="6946643"/>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2D15C592-7F98-463C-B5D3-84EE0687FC96}"/>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91F2508A-69E1-4ED6-85FF-56A69B77CF36}"/>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756DCBC2-1056-4D29-930E-C3FD69208449}"/>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2A65B32C-549C-4475-B4B9-8ACFA97F6F57}"/>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117365</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529EC97F-3FFE-4211-AB6D-90AE1CA8154E}"/>
            </a:ext>
          </a:extLst>
        </xdr:cNvPr>
        <xdr:cNvSpPr txBox="1"/>
      </xdr:nvSpPr>
      <xdr:spPr>
        <a:xfrm>
          <a:off x="21043411" y="697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123717</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59C19052-E52B-4435-92EC-91E628F93043}"/>
            </a:ext>
          </a:extLst>
        </xdr:cNvPr>
        <xdr:cNvSpPr txBox="1"/>
      </xdr:nvSpPr>
      <xdr:spPr>
        <a:xfrm>
          <a:off x="20167111" y="69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130570</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32B4B3B5-E9D3-4868-888A-0EB2CDAF34C6}"/>
            </a:ext>
          </a:extLst>
        </xdr:cNvPr>
        <xdr:cNvSpPr txBox="1"/>
      </xdr:nvSpPr>
      <xdr:spPr>
        <a:xfrm>
          <a:off x="19278111" y="698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134971</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C86E5485-7B8E-405B-80D2-6C9B9B9E5960}"/>
            </a:ext>
          </a:extLst>
        </xdr:cNvPr>
        <xdr:cNvSpPr txBox="1"/>
      </xdr:nvSpPr>
      <xdr:spPr>
        <a:xfrm>
          <a:off x="18389111" y="699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71756EBE-48A3-4754-A536-CFAE899DA2A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788E075B-704A-4B85-A3B3-BF5895910F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67044362-32A6-4D35-8D65-89FF8EC245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CBC6443E-09ED-4099-995E-84D41E50B00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34E36920-FD2D-48C8-BF3E-5DD894289B3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B344F802-4B78-4D92-84FF-BCE3FBE486A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3E2B45F2-A24B-4E1F-AB6F-1979583E93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93506607-F2AC-4D33-92D9-676265D866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58384670-745C-48F4-8490-84CEF6B9BC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992C33F7-D128-4A20-9621-AE6971A46BE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E9E0F4C3-C4FC-4BFE-81DE-4BB4927045E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8397B158-85C7-4E7D-AEF5-938FA2D8C1C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620C2323-EB32-4FB1-8372-F6F9F597A60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73F979AA-056B-41B6-AC99-4970D9399CB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907649A8-87B4-478F-A14F-22383A70D90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D78751FA-C23A-499B-AD47-A09BD08D739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42FFF633-97EF-42A1-B296-DE4899AB158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1C619DF0-31F7-41B4-ADF5-9E297473A10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A0794F92-C7F6-4476-84AC-9D5338AA163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F648A100-C098-4317-B467-8A525999926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CA890BB5-1038-403A-807C-51233929A9D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746504F7-EBF1-488D-B746-37D47B7C25A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0E394433-5B7E-4483-B44C-AF828F0F5A8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3AE87E6A-01EC-44D5-B981-0DB79E4C51E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3" name="直線コネクタ 532">
          <a:extLst>
            <a:ext uri="{FF2B5EF4-FFF2-40B4-BE49-F238E27FC236}">
              <a16:creationId xmlns:a16="http://schemas.microsoft.com/office/drawing/2014/main" id="{680FC430-C7FD-4942-A9B9-045824AEDE61}"/>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8D758A18-DE13-43A0-996C-A04EC89D0DA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5" name="直線コネクタ 534">
          <a:extLst>
            <a:ext uri="{FF2B5EF4-FFF2-40B4-BE49-F238E27FC236}">
              <a16:creationId xmlns:a16="http://schemas.microsoft.com/office/drawing/2014/main" id="{7EF23EDA-07FA-41F6-AB51-EA225D71D365}"/>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EAD29201-7CEA-4F70-8980-E74B46094569}"/>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7" name="直線コネクタ 536">
          <a:extLst>
            <a:ext uri="{FF2B5EF4-FFF2-40B4-BE49-F238E27FC236}">
              <a16:creationId xmlns:a16="http://schemas.microsoft.com/office/drawing/2014/main" id="{B6E0B23E-AD32-429F-9936-6F758DE20E1C}"/>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07BCB75C-4875-4703-A932-CCEC933D66F6}"/>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9" name="フローチャート: 判断 538">
          <a:extLst>
            <a:ext uri="{FF2B5EF4-FFF2-40B4-BE49-F238E27FC236}">
              <a16:creationId xmlns:a16="http://schemas.microsoft.com/office/drawing/2014/main" id="{18E07D96-E115-41A1-9101-4AE383272589}"/>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40" name="フローチャート: 判断 539">
          <a:extLst>
            <a:ext uri="{FF2B5EF4-FFF2-40B4-BE49-F238E27FC236}">
              <a16:creationId xmlns:a16="http://schemas.microsoft.com/office/drawing/2014/main" id="{1264F0A8-C058-42AA-9406-D77B2B523E3B}"/>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1" name="フローチャート: 判断 540">
          <a:extLst>
            <a:ext uri="{FF2B5EF4-FFF2-40B4-BE49-F238E27FC236}">
              <a16:creationId xmlns:a16="http://schemas.microsoft.com/office/drawing/2014/main" id="{A2310594-1F61-4942-A24B-2D7CBD644EA3}"/>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42" name="フローチャート: 判断 541">
          <a:extLst>
            <a:ext uri="{FF2B5EF4-FFF2-40B4-BE49-F238E27FC236}">
              <a16:creationId xmlns:a16="http://schemas.microsoft.com/office/drawing/2014/main" id="{017F3615-1A9B-480A-8386-CB86C4E581DB}"/>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3" name="フローチャート: 判断 542">
          <a:extLst>
            <a:ext uri="{FF2B5EF4-FFF2-40B4-BE49-F238E27FC236}">
              <a16:creationId xmlns:a16="http://schemas.microsoft.com/office/drawing/2014/main" id="{E4888855-0B37-490D-BF45-158FE3B142C9}"/>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CAF40CF-DB46-4190-A9BA-8D249C2781A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B63735D-8E8A-4753-8813-05C1F908C1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441B202-3FFA-4C4E-BBAB-79943E81756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8C6125A-E3B3-474D-B620-CD64B32F739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2A18C78-0588-43EB-8EF3-0249359F8CE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137795</xdr:rowOff>
    </xdr:from>
    <xdr:to>
      <xdr:col>85</xdr:col>
      <xdr:colOff>177800</xdr:colOff>
      <xdr:row>59</xdr:row>
      <xdr:rowOff>67945</xdr:rowOff>
    </xdr:to>
    <xdr:sp macro="" textlink="">
      <xdr:nvSpPr>
        <xdr:cNvPr id="549" name="楕円 548">
          <a:extLst>
            <a:ext uri="{FF2B5EF4-FFF2-40B4-BE49-F238E27FC236}">
              <a16:creationId xmlns:a16="http://schemas.microsoft.com/office/drawing/2014/main" id="{86BE4246-C9B1-4DB9-BF00-D9CBFFB9AC65}"/>
            </a:ext>
          </a:extLst>
        </xdr:cNvPr>
        <xdr:cNvSpPr/>
      </xdr:nvSpPr>
      <xdr:spPr>
        <a:xfrm>
          <a:off x="162687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160672</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44746E1C-9032-4D97-BB62-3EC280B45397}"/>
            </a:ext>
          </a:extLst>
        </xdr:cNvPr>
        <xdr:cNvSpPr txBox="1"/>
      </xdr:nvSpPr>
      <xdr:spPr>
        <a:xfrm>
          <a:off x="16357600"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95885</xdr:rowOff>
    </xdr:from>
    <xdr:to>
      <xdr:col>81</xdr:col>
      <xdr:colOff>101600</xdr:colOff>
      <xdr:row>59</xdr:row>
      <xdr:rowOff>26035</xdr:rowOff>
    </xdr:to>
    <xdr:sp macro="" textlink="">
      <xdr:nvSpPr>
        <xdr:cNvPr id="551" name="楕円 550">
          <a:extLst>
            <a:ext uri="{FF2B5EF4-FFF2-40B4-BE49-F238E27FC236}">
              <a16:creationId xmlns:a16="http://schemas.microsoft.com/office/drawing/2014/main" id="{63E71D47-71C0-46E3-9F68-ED27B321DC5C}"/>
            </a:ext>
          </a:extLst>
        </xdr:cNvPr>
        <xdr:cNvSpPr/>
      </xdr:nvSpPr>
      <xdr:spPr>
        <a:xfrm>
          <a:off x="15430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146685</xdr:rowOff>
    </xdr:from>
    <xdr:to>
      <xdr:col>85</xdr:col>
      <xdr:colOff>127000</xdr:colOff>
      <xdr:row>59</xdr:row>
      <xdr:rowOff>17145</xdr:rowOff>
    </xdr:to>
    <xdr:cxnSp macro="">
      <xdr:nvCxnSpPr>
        <xdr:cNvPr id="552" name="直線コネクタ 551">
          <a:extLst>
            <a:ext uri="{FF2B5EF4-FFF2-40B4-BE49-F238E27FC236}">
              <a16:creationId xmlns:a16="http://schemas.microsoft.com/office/drawing/2014/main" id="{F364DDC6-E0A7-4BBF-AD1F-5A1A5CE81FBC}"/>
            </a:ext>
          </a:extLst>
        </xdr:cNvPr>
        <xdr:cNvCxnSpPr/>
      </xdr:nvCxnSpPr>
      <xdr:spPr>
        <a:xfrm>
          <a:off x="15481300" y="100907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53975</xdr:rowOff>
    </xdr:from>
    <xdr:to>
      <xdr:col>76</xdr:col>
      <xdr:colOff>165100</xdr:colOff>
      <xdr:row>58</xdr:row>
      <xdr:rowOff>155575</xdr:rowOff>
    </xdr:to>
    <xdr:sp macro="" textlink="">
      <xdr:nvSpPr>
        <xdr:cNvPr id="553" name="楕円 552">
          <a:extLst>
            <a:ext uri="{FF2B5EF4-FFF2-40B4-BE49-F238E27FC236}">
              <a16:creationId xmlns:a16="http://schemas.microsoft.com/office/drawing/2014/main" id="{686C1B26-3DF1-4B96-AC21-BC6488FA0372}"/>
            </a:ext>
          </a:extLst>
        </xdr:cNvPr>
        <xdr:cNvSpPr/>
      </xdr:nvSpPr>
      <xdr:spPr>
        <a:xfrm>
          <a:off x="14541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104775</xdr:rowOff>
    </xdr:from>
    <xdr:to>
      <xdr:col>81</xdr:col>
      <xdr:colOff>50800</xdr:colOff>
      <xdr:row>58</xdr:row>
      <xdr:rowOff>146685</xdr:rowOff>
    </xdr:to>
    <xdr:cxnSp macro="">
      <xdr:nvCxnSpPr>
        <xdr:cNvPr id="554" name="直線コネクタ 553">
          <a:extLst>
            <a:ext uri="{FF2B5EF4-FFF2-40B4-BE49-F238E27FC236}">
              <a16:creationId xmlns:a16="http://schemas.microsoft.com/office/drawing/2014/main" id="{58B94992-1708-4A48-A141-65621F8E212E}"/>
            </a:ext>
          </a:extLst>
        </xdr:cNvPr>
        <xdr:cNvCxnSpPr/>
      </xdr:nvCxnSpPr>
      <xdr:spPr>
        <a:xfrm>
          <a:off x="14592300" y="100488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xdr:rowOff>
    </xdr:from>
    <xdr:to>
      <xdr:col>72</xdr:col>
      <xdr:colOff>38100</xdr:colOff>
      <xdr:row>58</xdr:row>
      <xdr:rowOff>113665</xdr:rowOff>
    </xdr:to>
    <xdr:sp macro="" textlink="">
      <xdr:nvSpPr>
        <xdr:cNvPr id="555" name="楕円 554">
          <a:extLst>
            <a:ext uri="{FF2B5EF4-FFF2-40B4-BE49-F238E27FC236}">
              <a16:creationId xmlns:a16="http://schemas.microsoft.com/office/drawing/2014/main" id="{BFAC5862-AEF0-4105-B08F-6AB6CE05C016}"/>
            </a:ext>
          </a:extLst>
        </xdr:cNvPr>
        <xdr:cNvSpPr/>
      </xdr:nvSpPr>
      <xdr:spPr>
        <a:xfrm>
          <a:off x="13652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62865</xdr:rowOff>
    </xdr:from>
    <xdr:to>
      <xdr:col>76</xdr:col>
      <xdr:colOff>114300</xdr:colOff>
      <xdr:row>58</xdr:row>
      <xdr:rowOff>104775</xdr:rowOff>
    </xdr:to>
    <xdr:cxnSp macro="">
      <xdr:nvCxnSpPr>
        <xdr:cNvPr id="556" name="直線コネクタ 555">
          <a:extLst>
            <a:ext uri="{FF2B5EF4-FFF2-40B4-BE49-F238E27FC236}">
              <a16:creationId xmlns:a16="http://schemas.microsoft.com/office/drawing/2014/main" id="{2130DB58-D06F-4119-B35C-EF67F9DA9E63}"/>
            </a:ext>
          </a:extLst>
        </xdr:cNvPr>
        <xdr:cNvCxnSpPr/>
      </xdr:nvCxnSpPr>
      <xdr:spPr>
        <a:xfrm>
          <a:off x="13703300" y="100069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139700</xdr:rowOff>
    </xdr:from>
    <xdr:to>
      <xdr:col>67</xdr:col>
      <xdr:colOff>101600</xdr:colOff>
      <xdr:row>58</xdr:row>
      <xdr:rowOff>69850</xdr:rowOff>
    </xdr:to>
    <xdr:sp macro="" textlink="">
      <xdr:nvSpPr>
        <xdr:cNvPr id="557" name="楕円 556">
          <a:extLst>
            <a:ext uri="{FF2B5EF4-FFF2-40B4-BE49-F238E27FC236}">
              <a16:creationId xmlns:a16="http://schemas.microsoft.com/office/drawing/2014/main" id="{244CE43C-B378-4AA5-BBFC-3661EB559B94}"/>
            </a:ext>
          </a:extLst>
        </xdr:cNvPr>
        <xdr:cNvSpPr/>
      </xdr:nvSpPr>
      <xdr:spPr>
        <a:xfrm>
          <a:off x="12763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19050</xdr:rowOff>
    </xdr:from>
    <xdr:to>
      <xdr:col>71</xdr:col>
      <xdr:colOff>177800</xdr:colOff>
      <xdr:row>58</xdr:row>
      <xdr:rowOff>62865</xdr:rowOff>
    </xdr:to>
    <xdr:cxnSp macro="">
      <xdr:nvCxnSpPr>
        <xdr:cNvPr id="558" name="直線コネクタ 557">
          <a:extLst>
            <a:ext uri="{FF2B5EF4-FFF2-40B4-BE49-F238E27FC236}">
              <a16:creationId xmlns:a16="http://schemas.microsoft.com/office/drawing/2014/main" id="{EBE1DDED-4151-4920-9733-5061DEE7D0EF}"/>
            </a:ext>
          </a:extLst>
        </xdr:cNvPr>
        <xdr:cNvCxnSpPr/>
      </xdr:nvCxnSpPr>
      <xdr:spPr>
        <a:xfrm>
          <a:off x="12814300" y="99631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73AB5C00-0501-4C3A-BB61-E5232991DC96}"/>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A2B0D396-718E-4C03-A234-6547E7016802}"/>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B5F3FF5D-34AC-4E10-82E5-72F6DD102CBD}"/>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16F1DCB1-F8FC-48DC-A6DE-E1C859CBD94D}"/>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42562</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274174FC-DCCF-48C6-B659-CA8DA1696E60}"/>
            </a:ext>
          </a:extLst>
        </xdr:cNvPr>
        <xdr:cNvSpPr txBox="1"/>
      </xdr:nvSpPr>
      <xdr:spPr>
        <a:xfrm>
          <a:off x="152660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652</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15780E3A-52BA-45AA-9A26-9728346BB388}"/>
            </a:ext>
          </a:extLst>
        </xdr:cNvPr>
        <xdr:cNvSpPr txBox="1"/>
      </xdr:nvSpPr>
      <xdr:spPr>
        <a:xfrm>
          <a:off x="14389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130192</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DE3ADB72-D335-4397-A98F-C1FE4148ADAC}"/>
            </a:ext>
          </a:extLst>
        </xdr:cNvPr>
        <xdr:cNvSpPr txBox="1"/>
      </xdr:nvSpPr>
      <xdr:spPr>
        <a:xfrm>
          <a:off x="13500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86377</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3892469A-9D7B-4B5F-A77E-65DA938D1C4F}"/>
            </a:ext>
          </a:extLst>
        </xdr:cNvPr>
        <xdr:cNvSpPr txBox="1"/>
      </xdr:nvSpPr>
      <xdr:spPr>
        <a:xfrm>
          <a:off x="12611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F20069B3-A62B-4512-AA6B-D29979602DA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50AAAABF-CBE8-43CC-89F9-950BCA9208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2788B973-028E-49D9-B543-E701B53C31A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21106F8E-0C70-4EB7-B09B-5DD867DE9E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11D65F63-AD02-47A0-8DD2-BE51C7C416D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232C517B-CFE8-46A3-BBE4-83A2D4653D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B3F3B5BD-DBEC-4C25-854E-0AC4BA5300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2CA55B4-1917-47DA-94F2-9A6CDE7CA52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9F4B865A-798C-4512-9BCD-3D329AF3693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FFE6398D-10FB-48B2-98E4-BC178E5B772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7BCB5C5C-17BA-45DC-99B2-AA59D2C9326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4243D80B-C2D0-4208-B124-A2E1CBD8A8A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8FC367D2-88A7-4007-99C0-8A01E83520C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E8CDC61D-CF4F-4BA8-AC5F-D2322C77C40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A58B11E7-D552-4C33-8171-F0E44BA401E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69A893C6-A307-4ECB-A785-F15BAE371E2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959F3A0-2209-4E7A-AF87-91820BDC066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45F1AFB6-07D1-4344-B833-788D7B3429C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3D0BE74B-9194-483F-A6E6-FB0A6B8FB7D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A5209381-FC1B-4AE0-808B-EAE81D3B7A0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92DC959A-CF9B-43DB-A077-7789C5498F7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E1149749-1AAF-408C-9C24-4CB53CBAEC5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8BBD2487-A136-4321-865C-29EFD8B24B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90" name="直線コネクタ 589">
          <a:extLst>
            <a:ext uri="{FF2B5EF4-FFF2-40B4-BE49-F238E27FC236}">
              <a16:creationId xmlns:a16="http://schemas.microsoft.com/office/drawing/2014/main" id="{420D3260-DA4B-43A3-B7D7-4C2460CC5D44}"/>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F3328635-E380-48C8-A27D-8CF5B223F02B}"/>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2" name="直線コネクタ 591">
          <a:extLst>
            <a:ext uri="{FF2B5EF4-FFF2-40B4-BE49-F238E27FC236}">
              <a16:creationId xmlns:a16="http://schemas.microsoft.com/office/drawing/2014/main" id="{F8D35C58-0AFC-491F-9819-90249A473355}"/>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7CA0F81E-5968-4CD4-91E8-4AE6C84BBE69}"/>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4" name="直線コネクタ 593">
          <a:extLst>
            <a:ext uri="{FF2B5EF4-FFF2-40B4-BE49-F238E27FC236}">
              <a16:creationId xmlns:a16="http://schemas.microsoft.com/office/drawing/2014/main" id="{E9899E95-BB91-43EA-934C-60C63A99AB9C}"/>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6092F022-6D03-4250-B332-5BA301583097}"/>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6" name="フローチャート: 判断 595">
          <a:extLst>
            <a:ext uri="{FF2B5EF4-FFF2-40B4-BE49-F238E27FC236}">
              <a16:creationId xmlns:a16="http://schemas.microsoft.com/office/drawing/2014/main" id="{968FF77E-9439-4165-BA0E-1183C1598B3A}"/>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7" name="フローチャート: 判断 596">
          <a:extLst>
            <a:ext uri="{FF2B5EF4-FFF2-40B4-BE49-F238E27FC236}">
              <a16:creationId xmlns:a16="http://schemas.microsoft.com/office/drawing/2014/main" id="{48923822-EC3D-4DA1-A54D-85F4F5D7FCAD}"/>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8" name="フローチャート: 判断 597">
          <a:extLst>
            <a:ext uri="{FF2B5EF4-FFF2-40B4-BE49-F238E27FC236}">
              <a16:creationId xmlns:a16="http://schemas.microsoft.com/office/drawing/2014/main" id="{C9EB6FAC-1295-4036-B2C3-9CADB52FDA42}"/>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9" name="フローチャート: 判断 598">
          <a:extLst>
            <a:ext uri="{FF2B5EF4-FFF2-40B4-BE49-F238E27FC236}">
              <a16:creationId xmlns:a16="http://schemas.microsoft.com/office/drawing/2014/main" id="{99F563D8-EDBF-47CF-AF1A-98D7D58A44DA}"/>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00" name="フローチャート: 判断 599">
          <a:extLst>
            <a:ext uri="{FF2B5EF4-FFF2-40B4-BE49-F238E27FC236}">
              <a16:creationId xmlns:a16="http://schemas.microsoft.com/office/drawing/2014/main" id="{B924EA74-5E2D-4378-AA39-261B8C4C096F}"/>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86D3A15-1847-42E1-9075-51E0DC9A6E3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CB8F8E3-4826-4BD7-A64E-9368F522576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AAC1E0F-A002-4776-BB23-DDC23438378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9E947EC-0C52-4B06-A85F-D763914BA61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A231630-3B42-41E3-B53B-818E052BBA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606" name="楕円 605">
          <a:extLst>
            <a:ext uri="{FF2B5EF4-FFF2-40B4-BE49-F238E27FC236}">
              <a16:creationId xmlns:a16="http://schemas.microsoft.com/office/drawing/2014/main" id="{E1E46734-33EC-47E2-AE24-24B64526DB1F}"/>
            </a:ext>
          </a:extLst>
        </xdr:cNvPr>
        <xdr:cNvSpPr/>
      </xdr:nvSpPr>
      <xdr:spPr>
        <a:xfrm>
          <a:off x="22110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6367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10EAF0D4-78AF-4729-84AC-6BC5187086CC}"/>
            </a:ext>
          </a:extLst>
        </xdr:cNvPr>
        <xdr:cNvSpPr txBox="1"/>
      </xdr:nvSpPr>
      <xdr:spPr>
        <a:xfrm>
          <a:off x="22199600"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162560</xdr:rowOff>
    </xdr:from>
    <xdr:to>
      <xdr:col>112</xdr:col>
      <xdr:colOff>38100</xdr:colOff>
      <xdr:row>62</xdr:row>
      <xdr:rowOff>92710</xdr:rowOff>
    </xdr:to>
    <xdr:sp macro="" textlink="">
      <xdr:nvSpPr>
        <xdr:cNvPr id="608" name="楕円 607">
          <a:extLst>
            <a:ext uri="{FF2B5EF4-FFF2-40B4-BE49-F238E27FC236}">
              <a16:creationId xmlns:a16="http://schemas.microsoft.com/office/drawing/2014/main" id="{5F394A9E-29F2-4468-89BF-CFCA7883CDB7}"/>
            </a:ext>
          </a:extLst>
        </xdr:cNvPr>
        <xdr:cNvSpPr/>
      </xdr:nvSpPr>
      <xdr:spPr>
        <a:xfrm>
          <a:off x="21272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34290</xdr:rowOff>
    </xdr:from>
    <xdr:to>
      <xdr:col>116</xdr:col>
      <xdr:colOff>63500</xdr:colOff>
      <xdr:row>62</xdr:row>
      <xdr:rowOff>41910</xdr:rowOff>
    </xdr:to>
    <xdr:cxnSp macro="">
      <xdr:nvCxnSpPr>
        <xdr:cNvPr id="609" name="直線コネクタ 608">
          <a:extLst>
            <a:ext uri="{FF2B5EF4-FFF2-40B4-BE49-F238E27FC236}">
              <a16:creationId xmlns:a16="http://schemas.microsoft.com/office/drawing/2014/main" id="{B10BB883-ED50-438C-BB1A-3B33D7056ACA}"/>
            </a:ext>
          </a:extLst>
        </xdr:cNvPr>
        <xdr:cNvCxnSpPr/>
      </xdr:nvCxnSpPr>
      <xdr:spPr>
        <a:xfrm flipV="1">
          <a:off x="21323300" y="106641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170180</xdr:rowOff>
    </xdr:from>
    <xdr:to>
      <xdr:col>107</xdr:col>
      <xdr:colOff>101600</xdr:colOff>
      <xdr:row>62</xdr:row>
      <xdr:rowOff>100330</xdr:rowOff>
    </xdr:to>
    <xdr:sp macro="" textlink="">
      <xdr:nvSpPr>
        <xdr:cNvPr id="610" name="楕円 609">
          <a:extLst>
            <a:ext uri="{FF2B5EF4-FFF2-40B4-BE49-F238E27FC236}">
              <a16:creationId xmlns:a16="http://schemas.microsoft.com/office/drawing/2014/main" id="{798C089A-9B61-4484-BE7A-BCC328C5DF9D}"/>
            </a:ext>
          </a:extLst>
        </xdr:cNvPr>
        <xdr:cNvSpPr/>
      </xdr:nvSpPr>
      <xdr:spPr>
        <a:xfrm>
          <a:off x="20383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41910</xdr:rowOff>
    </xdr:from>
    <xdr:to>
      <xdr:col>111</xdr:col>
      <xdr:colOff>177800</xdr:colOff>
      <xdr:row>62</xdr:row>
      <xdr:rowOff>49530</xdr:rowOff>
    </xdr:to>
    <xdr:cxnSp macro="">
      <xdr:nvCxnSpPr>
        <xdr:cNvPr id="611" name="直線コネクタ 610">
          <a:extLst>
            <a:ext uri="{FF2B5EF4-FFF2-40B4-BE49-F238E27FC236}">
              <a16:creationId xmlns:a16="http://schemas.microsoft.com/office/drawing/2014/main" id="{759ED621-C7B3-4C64-B5A4-AC983BDEF986}"/>
            </a:ext>
          </a:extLst>
        </xdr:cNvPr>
        <xdr:cNvCxnSpPr/>
      </xdr:nvCxnSpPr>
      <xdr:spPr>
        <a:xfrm flipV="1">
          <a:off x="20434300" y="10671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612" name="楕円 611">
          <a:extLst>
            <a:ext uri="{FF2B5EF4-FFF2-40B4-BE49-F238E27FC236}">
              <a16:creationId xmlns:a16="http://schemas.microsoft.com/office/drawing/2014/main" id="{4605EEE7-C77D-43ED-B892-7353A17D2B37}"/>
            </a:ext>
          </a:extLst>
        </xdr:cNvPr>
        <xdr:cNvSpPr/>
      </xdr:nvSpPr>
      <xdr:spPr>
        <a:xfrm>
          <a:off x="19494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49530</xdr:rowOff>
    </xdr:from>
    <xdr:to>
      <xdr:col>107</xdr:col>
      <xdr:colOff>50800</xdr:colOff>
      <xdr:row>62</xdr:row>
      <xdr:rowOff>60960</xdr:rowOff>
    </xdr:to>
    <xdr:cxnSp macro="">
      <xdr:nvCxnSpPr>
        <xdr:cNvPr id="613" name="直線コネクタ 612">
          <a:extLst>
            <a:ext uri="{FF2B5EF4-FFF2-40B4-BE49-F238E27FC236}">
              <a16:creationId xmlns:a16="http://schemas.microsoft.com/office/drawing/2014/main" id="{3AEC4A1D-1D98-4488-9A34-06DE711B71EC}"/>
            </a:ext>
          </a:extLst>
        </xdr:cNvPr>
        <xdr:cNvCxnSpPr/>
      </xdr:nvCxnSpPr>
      <xdr:spPr>
        <a:xfrm flipV="1">
          <a:off x="19545300" y="10679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xdr:rowOff>
    </xdr:from>
    <xdr:to>
      <xdr:col>98</xdr:col>
      <xdr:colOff>38100</xdr:colOff>
      <xdr:row>62</xdr:row>
      <xdr:rowOff>115570</xdr:rowOff>
    </xdr:to>
    <xdr:sp macro="" textlink="">
      <xdr:nvSpPr>
        <xdr:cNvPr id="614" name="楕円 613">
          <a:extLst>
            <a:ext uri="{FF2B5EF4-FFF2-40B4-BE49-F238E27FC236}">
              <a16:creationId xmlns:a16="http://schemas.microsoft.com/office/drawing/2014/main" id="{5CC1BE9A-33A6-43EF-9FB3-2C3149956432}"/>
            </a:ext>
          </a:extLst>
        </xdr:cNvPr>
        <xdr:cNvSpPr/>
      </xdr:nvSpPr>
      <xdr:spPr>
        <a:xfrm>
          <a:off x="18605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60960</xdr:rowOff>
    </xdr:from>
    <xdr:to>
      <xdr:col>102</xdr:col>
      <xdr:colOff>114300</xdr:colOff>
      <xdr:row>62</xdr:row>
      <xdr:rowOff>64770</xdr:rowOff>
    </xdr:to>
    <xdr:cxnSp macro="">
      <xdr:nvCxnSpPr>
        <xdr:cNvPr id="615" name="直線コネクタ 614">
          <a:extLst>
            <a:ext uri="{FF2B5EF4-FFF2-40B4-BE49-F238E27FC236}">
              <a16:creationId xmlns:a16="http://schemas.microsoft.com/office/drawing/2014/main" id="{DA2F44D8-5280-48EB-8F11-AD8A66291D8A}"/>
            </a:ext>
          </a:extLst>
        </xdr:cNvPr>
        <xdr:cNvCxnSpPr/>
      </xdr:nvCxnSpPr>
      <xdr:spPr>
        <a:xfrm flipV="1">
          <a:off x="18656300" y="1069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16" name="n_1aveValue【保健センター・保健所】&#10;一人当たり面積">
          <a:extLst>
            <a:ext uri="{FF2B5EF4-FFF2-40B4-BE49-F238E27FC236}">
              <a16:creationId xmlns:a16="http://schemas.microsoft.com/office/drawing/2014/main" id="{94618583-EE53-460E-BAAD-C3F3A636900B}"/>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17" name="n_2aveValue【保健センター・保健所】&#10;一人当たり面積">
          <a:extLst>
            <a:ext uri="{FF2B5EF4-FFF2-40B4-BE49-F238E27FC236}">
              <a16:creationId xmlns:a16="http://schemas.microsoft.com/office/drawing/2014/main" id="{24A8B4ED-ECCC-401E-85EB-F04B243BB5E9}"/>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18" name="n_3aveValue【保健センター・保健所】&#10;一人当たり面積">
          <a:extLst>
            <a:ext uri="{FF2B5EF4-FFF2-40B4-BE49-F238E27FC236}">
              <a16:creationId xmlns:a16="http://schemas.microsoft.com/office/drawing/2014/main" id="{4D3215F7-D9E4-4532-88F5-7BBB64484C04}"/>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19" name="n_4aveValue【保健センター・保健所】&#10;一人当たり面積">
          <a:extLst>
            <a:ext uri="{FF2B5EF4-FFF2-40B4-BE49-F238E27FC236}">
              <a16:creationId xmlns:a16="http://schemas.microsoft.com/office/drawing/2014/main" id="{5A6009DF-FE56-4AF5-BDC8-5FDE3482786D}"/>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109237</xdr:rowOff>
    </xdr:from>
    <xdr:ext cx="469744" cy="259045"/>
    <xdr:sp macro="" textlink="">
      <xdr:nvSpPr>
        <xdr:cNvPr id="620" name="n_1mainValue【保健センター・保健所】&#10;一人当たり面積">
          <a:extLst>
            <a:ext uri="{FF2B5EF4-FFF2-40B4-BE49-F238E27FC236}">
              <a16:creationId xmlns:a16="http://schemas.microsoft.com/office/drawing/2014/main" id="{905F67E0-404F-491A-84A5-F74BC437681A}"/>
            </a:ext>
          </a:extLst>
        </xdr:cNvPr>
        <xdr:cNvSpPr txBox="1"/>
      </xdr:nvSpPr>
      <xdr:spPr>
        <a:xfrm>
          <a:off x="210757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621" name="n_2mainValue【保健センター・保健所】&#10;一人当たり面積">
          <a:extLst>
            <a:ext uri="{FF2B5EF4-FFF2-40B4-BE49-F238E27FC236}">
              <a16:creationId xmlns:a16="http://schemas.microsoft.com/office/drawing/2014/main" id="{06DF6EAB-5F83-4162-9C0D-37EC4A66242E}"/>
            </a:ext>
          </a:extLst>
        </xdr:cNvPr>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622" name="n_3mainValue【保健センター・保健所】&#10;一人当たり面積">
          <a:extLst>
            <a:ext uri="{FF2B5EF4-FFF2-40B4-BE49-F238E27FC236}">
              <a16:creationId xmlns:a16="http://schemas.microsoft.com/office/drawing/2014/main" id="{F65823CB-EE96-494B-9C48-49BA86BD9049}"/>
            </a:ext>
          </a:extLst>
        </xdr:cNvPr>
        <xdr:cNvSpPr txBox="1"/>
      </xdr:nvSpPr>
      <xdr:spPr>
        <a:xfrm>
          <a:off x="19310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132097</xdr:rowOff>
    </xdr:from>
    <xdr:ext cx="469744" cy="259045"/>
    <xdr:sp macro="" textlink="">
      <xdr:nvSpPr>
        <xdr:cNvPr id="623" name="n_4mainValue【保健センター・保健所】&#10;一人当たり面積">
          <a:extLst>
            <a:ext uri="{FF2B5EF4-FFF2-40B4-BE49-F238E27FC236}">
              <a16:creationId xmlns:a16="http://schemas.microsoft.com/office/drawing/2014/main" id="{0452806A-705F-4A60-AB33-E706BE791202}"/>
            </a:ext>
          </a:extLst>
        </xdr:cNvPr>
        <xdr:cNvSpPr txBox="1"/>
      </xdr:nvSpPr>
      <xdr:spPr>
        <a:xfrm>
          <a:off x="18421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424A7E21-1848-4275-9B09-C9BD2F60387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89665CD-9070-48D5-9798-F741C40A5A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82C99C0B-1B3F-4CBD-AD6A-085AC74FC5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25914D31-5F1B-40BB-834F-4BD13F79151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ABDA091D-33B4-4792-80BC-EE045C723BE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D1FC3290-5528-447A-9228-DE1B71B8EC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1DFF92E8-EAD3-4444-B83D-CC16E704723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FE3E45C5-84D6-4183-A266-FE36960B35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2A294718-A4DA-496B-9D27-CC973D07AF2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1E7B8B82-F33F-43D5-BEF3-C5853ED6C3C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8BC71D41-6DAF-46FF-B9F3-013D05D5B2F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17852E99-AA62-44F2-A7DB-001BF96461D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BF658569-E507-474B-8387-13C63B0957D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ACB5ECB7-C19E-463F-A5BD-9D9CC2592B3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9EFDFF89-CDDC-41EE-9ACA-8468E2F88B6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E0BE0D05-08F7-4DCA-981B-3C0F16FB36C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12BB3388-EDB8-4270-9466-C8179E780FE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DFA6FB2E-17BA-4C0C-9297-13D44C9BEB6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7D719B1E-E507-45AD-902F-84611475DAB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E36E3645-0945-4D9A-BCC5-6E320142948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6ABF9823-35B9-4D63-B7DF-B9DF582D894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21B7B490-2403-4764-9A5C-D56B6AEC8E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4BE2F584-6809-4283-A8DE-39A5B2EF72B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7B024BC9-ACC7-4B29-9308-244545B1C6E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8" name="直線コネクタ 647">
          <a:extLst>
            <a:ext uri="{FF2B5EF4-FFF2-40B4-BE49-F238E27FC236}">
              <a16:creationId xmlns:a16="http://schemas.microsoft.com/office/drawing/2014/main" id="{E16DBDBB-A2B2-402F-A4B6-19137525D159}"/>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79A18AE1-33A0-4544-B8F7-DBA72F44D2B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a:extLst>
            <a:ext uri="{FF2B5EF4-FFF2-40B4-BE49-F238E27FC236}">
              <a16:creationId xmlns:a16="http://schemas.microsoft.com/office/drawing/2014/main" id="{D8CF98B1-CC90-4C70-B0B6-AD8718E993B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B5DD09BB-B40C-48BA-A8E3-4867E6A7297D}"/>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2" name="直線コネクタ 651">
          <a:extLst>
            <a:ext uri="{FF2B5EF4-FFF2-40B4-BE49-F238E27FC236}">
              <a16:creationId xmlns:a16="http://schemas.microsoft.com/office/drawing/2014/main" id="{4EA5E49D-44C4-41B6-A445-8B813E42985A}"/>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295A40C0-3DA4-411B-B276-193182D6B84A}"/>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4" name="フローチャート: 判断 653">
          <a:extLst>
            <a:ext uri="{FF2B5EF4-FFF2-40B4-BE49-F238E27FC236}">
              <a16:creationId xmlns:a16="http://schemas.microsoft.com/office/drawing/2014/main" id="{F4F071E6-BC1D-4A44-A9F3-AA08B41087DC}"/>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5" name="フローチャート: 判断 654">
          <a:extLst>
            <a:ext uri="{FF2B5EF4-FFF2-40B4-BE49-F238E27FC236}">
              <a16:creationId xmlns:a16="http://schemas.microsoft.com/office/drawing/2014/main" id="{DBBB5343-19F4-4029-BB78-B48784A5C762}"/>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6" name="フローチャート: 判断 655">
          <a:extLst>
            <a:ext uri="{FF2B5EF4-FFF2-40B4-BE49-F238E27FC236}">
              <a16:creationId xmlns:a16="http://schemas.microsoft.com/office/drawing/2014/main" id="{7C18CDED-9B02-49D2-B45E-7700D14D404A}"/>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7" name="フローチャート: 判断 656">
          <a:extLst>
            <a:ext uri="{FF2B5EF4-FFF2-40B4-BE49-F238E27FC236}">
              <a16:creationId xmlns:a16="http://schemas.microsoft.com/office/drawing/2014/main" id="{79C24F19-48D1-48C6-8EC5-019C1F41E38C}"/>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8" name="フローチャート: 判断 657">
          <a:extLst>
            <a:ext uri="{FF2B5EF4-FFF2-40B4-BE49-F238E27FC236}">
              <a16:creationId xmlns:a16="http://schemas.microsoft.com/office/drawing/2014/main" id="{B4DE6F07-D106-4D5E-BB7E-C0F846E24931}"/>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8FD549C-8BA2-40E1-AB37-9D807A65432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425ECEB-A21E-451E-A96E-759FE968836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6B76AED-2F4D-409B-B141-6140FB5FCB3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280D4D2-51D8-4E9C-BFCB-D2E7D4820DF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813CCF8-49E1-4878-BD3E-A4E9F5871E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65405</xdr:rowOff>
    </xdr:from>
    <xdr:to>
      <xdr:col>85</xdr:col>
      <xdr:colOff>177800</xdr:colOff>
      <xdr:row>79</xdr:row>
      <xdr:rowOff>167005</xdr:rowOff>
    </xdr:to>
    <xdr:sp macro="" textlink="">
      <xdr:nvSpPr>
        <xdr:cNvPr id="664" name="楕円 663">
          <a:extLst>
            <a:ext uri="{FF2B5EF4-FFF2-40B4-BE49-F238E27FC236}">
              <a16:creationId xmlns:a16="http://schemas.microsoft.com/office/drawing/2014/main" id="{867DC37A-1411-4E6A-B592-398A9DA9652E}"/>
            </a:ext>
          </a:extLst>
        </xdr:cNvPr>
        <xdr:cNvSpPr/>
      </xdr:nvSpPr>
      <xdr:spPr>
        <a:xfrm>
          <a:off x="162687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88282</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4D45DF58-8A01-4BAC-AAE6-B528CE70BE6B}"/>
            </a:ext>
          </a:extLst>
        </xdr:cNvPr>
        <xdr:cNvSpPr txBox="1"/>
      </xdr:nvSpPr>
      <xdr:spPr>
        <a:xfrm>
          <a:off x="16357600"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25400</xdr:rowOff>
    </xdr:from>
    <xdr:to>
      <xdr:col>81</xdr:col>
      <xdr:colOff>101600</xdr:colOff>
      <xdr:row>79</xdr:row>
      <xdr:rowOff>127000</xdr:rowOff>
    </xdr:to>
    <xdr:sp macro="" textlink="">
      <xdr:nvSpPr>
        <xdr:cNvPr id="666" name="楕円 665">
          <a:extLst>
            <a:ext uri="{FF2B5EF4-FFF2-40B4-BE49-F238E27FC236}">
              <a16:creationId xmlns:a16="http://schemas.microsoft.com/office/drawing/2014/main" id="{DB46726C-48B8-4037-9F12-50C45B85F43E}"/>
            </a:ext>
          </a:extLst>
        </xdr:cNvPr>
        <xdr:cNvSpPr/>
      </xdr:nvSpPr>
      <xdr:spPr>
        <a:xfrm>
          <a:off x="15430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76200</xdr:rowOff>
    </xdr:from>
    <xdr:to>
      <xdr:col>85</xdr:col>
      <xdr:colOff>127000</xdr:colOff>
      <xdr:row>79</xdr:row>
      <xdr:rowOff>116205</xdr:rowOff>
    </xdr:to>
    <xdr:cxnSp macro="">
      <xdr:nvCxnSpPr>
        <xdr:cNvPr id="667" name="直線コネクタ 666">
          <a:extLst>
            <a:ext uri="{FF2B5EF4-FFF2-40B4-BE49-F238E27FC236}">
              <a16:creationId xmlns:a16="http://schemas.microsoft.com/office/drawing/2014/main" id="{299551A2-E399-4277-BEEB-043F8902172F}"/>
            </a:ext>
          </a:extLst>
        </xdr:cNvPr>
        <xdr:cNvCxnSpPr/>
      </xdr:nvCxnSpPr>
      <xdr:spPr>
        <a:xfrm>
          <a:off x="15481300" y="136207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xdr:rowOff>
    </xdr:from>
    <xdr:to>
      <xdr:col>76</xdr:col>
      <xdr:colOff>165100</xdr:colOff>
      <xdr:row>79</xdr:row>
      <xdr:rowOff>106045</xdr:rowOff>
    </xdr:to>
    <xdr:sp macro="" textlink="">
      <xdr:nvSpPr>
        <xdr:cNvPr id="668" name="楕円 667">
          <a:extLst>
            <a:ext uri="{FF2B5EF4-FFF2-40B4-BE49-F238E27FC236}">
              <a16:creationId xmlns:a16="http://schemas.microsoft.com/office/drawing/2014/main" id="{36310867-1FC9-4518-9A64-2164084965A5}"/>
            </a:ext>
          </a:extLst>
        </xdr:cNvPr>
        <xdr:cNvSpPr/>
      </xdr:nvSpPr>
      <xdr:spPr>
        <a:xfrm>
          <a:off x="14541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55245</xdr:rowOff>
    </xdr:from>
    <xdr:to>
      <xdr:col>81</xdr:col>
      <xdr:colOff>50800</xdr:colOff>
      <xdr:row>79</xdr:row>
      <xdr:rowOff>76200</xdr:rowOff>
    </xdr:to>
    <xdr:cxnSp macro="">
      <xdr:nvCxnSpPr>
        <xdr:cNvPr id="669" name="直線コネクタ 668">
          <a:extLst>
            <a:ext uri="{FF2B5EF4-FFF2-40B4-BE49-F238E27FC236}">
              <a16:creationId xmlns:a16="http://schemas.microsoft.com/office/drawing/2014/main" id="{A24EB3DD-1A71-4441-A877-FDCFF32528DC}"/>
            </a:ext>
          </a:extLst>
        </xdr:cNvPr>
        <xdr:cNvCxnSpPr/>
      </xdr:nvCxnSpPr>
      <xdr:spPr>
        <a:xfrm>
          <a:off x="14592300" y="135997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118745</xdr:rowOff>
    </xdr:from>
    <xdr:to>
      <xdr:col>72</xdr:col>
      <xdr:colOff>38100</xdr:colOff>
      <xdr:row>79</xdr:row>
      <xdr:rowOff>48895</xdr:rowOff>
    </xdr:to>
    <xdr:sp macro="" textlink="">
      <xdr:nvSpPr>
        <xdr:cNvPr id="670" name="楕円 669">
          <a:extLst>
            <a:ext uri="{FF2B5EF4-FFF2-40B4-BE49-F238E27FC236}">
              <a16:creationId xmlns:a16="http://schemas.microsoft.com/office/drawing/2014/main" id="{3A32FF61-6396-489C-9043-65028CB0C12A}"/>
            </a:ext>
          </a:extLst>
        </xdr:cNvPr>
        <xdr:cNvSpPr/>
      </xdr:nvSpPr>
      <xdr:spPr>
        <a:xfrm>
          <a:off x="13652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169545</xdr:rowOff>
    </xdr:from>
    <xdr:to>
      <xdr:col>76</xdr:col>
      <xdr:colOff>114300</xdr:colOff>
      <xdr:row>79</xdr:row>
      <xdr:rowOff>55245</xdr:rowOff>
    </xdr:to>
    <xdr:cxnSp macro="">
      <xdr:nvCxnSpPr>
        <xdr:cNvPr id="671" name="直線コネクタ 670">
          <a:extLst>
            <a:ext uri="{FF2B5EF4-FFF2-40B4-BE49-F238E27FC236}">
              <a16:creationId xmlns:a16="http://schemas.microsoft.com/office/drawing/2014/main" id="{2FA4B9AB-190B-4569-8313-39C8433E4548}"/>
            </a:ext>
          </a:extLst>
        </xdr:cNvPr>
        <xdr:cNvCxnSpPr/>
      </xdr:nvCxnSpPr>
      <xdr:spPr>
        <a:xfrm>
          <a:off x="13703300" y="135426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59689</xdr:rowOff>
    </xdr:from>
    <xdr:to>
      <xdr:col>67</xdr:col>
      <xdr:colOff>101600</xdr:colOff>
      <xdr:row>78</xdr:row>
      <xdr:rowOff>161289</xdr:rowOff>
    </xdr:to>
    <xdr:sp macro="" textlink="">
      <xdr:nvSpPr>
        <xdr:cNvPr id="672" name="楕円 671">
          <a:extLst>
            <a:ext uri="{FF2B5EF4-FFF2-40B4-BE49-F238E27FC236}">
              <a16:creationId xmlns:a16="http://schemas.microsoft.com/office/drawing/2014/main" id="{A74B3246-01CA-4693-B3F0-EE6F51E37F99}"/>
            </a:ext>
          </a:extLst>
        </xdr:cNvPr>
        <xdr:cNvSpPr/>
      </xdr:nvSpPr>
      <xdr:spPr>
        <a:xfrm>
          <a:off x="127635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110489</xdr:rowOff>
    </xdr:from>
    <xdr:to>
      <xdr:col>71</xdr:col>
      <xdr:colOff>177800</xdr:colOff>
      <xdr:row>78</xdr:row>
      <xdr:rowOff>169545</xdr:rowOff>
    </xdr:to>
    <xdr:cxnSp macro="">
      <xdr:nvCxnSpPr>
        <xdr:cNvPr id="673" name="直線コネクタ 672">
          <a:extLst>
            <a:ext uri="{FF2B5EF4-FFF2-40B4-BE49-F238E27FC236}">
              <a16:creationId xmlns:a16="http://schemas.microsoft.com/office/drawing/2014/main" id="{E5768624-4A28-4410-9694-00C3D22A8A0F}"/>
            </a:ext>
          </a:extLst>
        </xdr:cNvPr>
        <xdr:cNvCxnSpPr/>
      </xdr:nvCxnSpPr>
      <xdr:spPr>
        <a:xfrm>
          <a:off x="12814300" y="1348358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4" name="n_1aveValue【消防施設】&#10;有形固定資産減価償却率">
          <a:extLst>
            <a:ext uri="{FF2B5EF4-FFF2-40B4-BE49-F238E27FC236}">
              <a16:creationId xmlns:a16="http://schemas.microsoft.com/office/drawing/2014/main" id="{B0321B6A-A204-495B-A136-4C86DE6A5065}"/>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5" name="n_2aveValue【消防施設】&#10;有形固定資産減価償却率">
          <a:extLst>
            <a:ext uri="{FF2B5EF4-FFF2-40B4-BE49-F238E27FC236}">
              <a16:creationId xmlns:a16="http://schemas.microsoft.com/office/drawing/2014/main" id="{E93CCA21-2A62-4B52-B838-96DB806FDA6F}"/>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6" name="n_3aveValue【消防施設】&#10;有形固定資産減価償却率">
          <a:extLst>
            <a:ext uri="{FF2B5EF4-FFF2-40B4-BE49-F238E27FC236}">
              <a16:creationId xmlns:a16="http://schemas.microsoft.com/office/drawing/2014/main" id="{48327704-16BE-43A9-8427-EFE9E2EF7DC6}"/>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7" name="n_4aveValue【消防施設】&#10;有形固定資産減価償却率">
          <a:extLst>
            <a:ext uri="{FF2B5EF4-FFF2-40B4-BE49-F238E27FC236}">
              <a16:creationId xmlns:a16="http://schemas.microsoft.com/office/drawing/2014/main" id="{78783266-8A2B-4F40-BBD6-38ECC01B52B5}"/>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143527</xdr:rowOff>
    </xdr:from>
    <xdr:ext cx="405111" cy="259045"/>
    <xdr:sp macro="" textlink="">
      <xdr:nvSpPr>
        <xdr:cNvPr id="678" name="n_1mainValue【消防施設】&#10;有形固定資産減価償却率">
          <a:extLst>
            <a:ext uri="{FF2B5EF4-FFF2-40B4-BE49-F238E27FC236}">
              <a16:creationId xmlns:a16="http://schemas.microsoft.com/office/drawing/2014/main" id="{5D1CBB4C-9A2C-4C34-9EAC-B8DDFA67BD5B}"/>
            </a:ext>
          </a:extLst>
        </xdr:cNvPr>
        <xdr:cNvSpPr txBox="1"/>
      </xdr:nvSpPr>
      <xdr:spPr>
        <a:xfrm>
          <a:off x="15266044"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122572</xdr:rowOff>
    </xdr:from>
    <xdr:ext cx="405111" cy="259045"/>
    <xdr:sp macro="" textlink="">
      <xdr:nvSpPr>
        <xdr:cNvPr id="679" name="n_2mainValue【消防施設】&#10;有形固定資産減価償却率">
          <a:extLst>
            <a:ext uri="{FF2B5EF4-FFF2-40B4-BE49-F238E27FC236}">
              <a16:creationId xmlns:a16="http://schemas.microsoft.com/office/drawing/2014/main" id="{0C2755F7-F573-4103-801B-FA3AE95E6B98}"/>
            </a:ext>
          </a:extLst>
        </xdr:cNvPr>
        <xdr:cNvSpPr txBox="1"/>
      </xdr:nvSpPr>
      <xdr:spPr>
        <a:xfrm>
          <a:off x="143897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65422</xdr:rowOff>
    </xdr:from>
    <xdr:ext cx="405111" cy="259045"/>
    <xdr:sp macro="" textlink="">
      <xdr:nvSpPr>
        <xdr:cNvPr id="680" name="n_3mainValue【消防施設】&#10;有形固定資産減価償却率">
          <a:extLst>
            <a:ext uri="{FF2B5EF4-FFF2-40B4-BE49-F238E27FC236}">
              <a16:creationId xmlns:a16="http://schemas.microsoft.com/office/drawing/2014/main" id="{ADE071E6-33DE-4103-AA1C-87544A30EB3F}"/>
            </a:ext>
          </a:extLst>
        </xdr:cNvPr>
        <xdr:cNvSpPr txBox="1"/>
      </xdr:nvSpPr>
      <xdr:spPr>
        <a:xfrm>
          <a:off x="13500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6366</xdr:rowOff>
    </xdr:from>
    <xdr:ext cx="405111" cy="259045"/>
    <xdr:sp macro="" textlink="">
      <xdr:nvSpPr>
        <xdr:cNvPr id="681" name="n_4mainValue【消防施設】&#10;有形固定資産減価償却率">
          <a:extLst>
            <a:ext uri="{FF2B5EF4-FFF2-40B4-BE49-F238E27FC236}">
              <a16:creationId xmlns:a16="http://schemas.microsoft.com/office/drawing/2014/main" id="{407FFF6C-9676-450C-B3FA-FDB71415F1B1}"/>
            </a:ext>
          </a:extLst>
        </xdr:cNvPr>
        <xdr:cNvSpPr txBox="1"/>
      </xdr:nvSpPr>
      <xdr:spPr>
        <a:xfrm>
          <a:off x="126117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15A71A28-9C0B-4A02-AD3F-F4250E8E12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78B636A2-D311-4A6F-8068-E92DFC0DDA5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EB3C97D4-649E-436E-A9CA-56751AD5A5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7E1E0719-5C14-4E3E-AFDC-6390500C9E4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E5FEDC65-592B-4012-9EFA-3AF8D873548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5A93F86F-43C7-4886-A672-664E9BBC6E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E3112D3A-8E0F-43DC-B680-D0D4A851FA2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8199A5DB-BD44-43D9-91DE-1C164581767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C276B0CC-E6C0-4A42-B816-5211CD28B97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CD93EE13-EF3E-4AD7-BFFC-C1609A8463C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808AFA7F-2B39-4142-AA0F-B110B3D4EAA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09ABEACA-C762-4369-9FA7-C94088899BA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087F25E5-471C-4383-B0A0-3F1F244E1CC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FA0DA695-29CB-45DA-A018-BBC507CC049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F0A5F911-CC07-43C5-8928-62E448B4B30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9C3B00D8-0CC2-4E29-BD99-0A1C10A2B58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465EB830-2FC6-4508-BA0D-BA82F160044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5BEBEAFD-4F12-4C95-A732-97C2E60D7B4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8E3880F6-CDDB-4D10-8031-A745199F93E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CFB1780C-F222-482B-A457-F491BA80412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9A1C3792-7D6E-4D1D-8055-2A4426DD17E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EB781087-38E1-40B7-A6C7-E8595CD522D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720E1C44-2F18-45B5-BE94-D5A1A570001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4D9B630C-DCE4-4C89-831D-71F2BEB132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F59AC98E-8885-4999-AE4E-564F4E3251F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7" name="直線コネクタ 706">
          <a:extLst>
            <a:ext uri="{FF2B5EF4-FFF2-40B4-BE49-F238E27FC236}">
              <a16:creationId xmlns:a16="http://schemas.microsoft.com/office/drawing/2014/main" id="{D0183F12-AB7D-4B0C-B9FA-96C70C057566}"/>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8" name="【消防施設】&#10;一人当たり面積最小値テキスト">
          <a:extLst>
            <a:ext uri="{FF2B5EF4-FFF2-40B4-BE49-F238E27FC236}">
              <a16:creationId xmlns:a16="http://schemas.microsoft.com/office/drawing/2014/main" id="{9027C108-5269-4624-A615-D18291BAE5D8}"/>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9" name="直線コネクタ 708">
          <a:extLst>
            <a:ext uri="{FF2B5EF4-FFF2-40B4-BE49-F238E27FC236}">
              <a16:creationId xmlns:a16="http://schemas.microsoft.com/office/drawing/2014/main" id="{A48FEAAE-E13E-43A4-81AF-A8174BAF5CED}"/>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10" name="【消防施設】&#10;一人当たり面積最大値テキスト">
          <a:extLst>
            <a:ext uri="{FF2B5EF4-FFF2-40B4-BE49-F238E27FC236}">
              <a16:creationId xmlns:a16="http://schemas.microsoft.com/office/drawing/2014/main" id="{21E7897C-E7AB-4085-85CB-8DE6AA6CE583}"/>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11" name="直線コネクタ 710">
          <a:extLst>
            <a:ext uri="{FF2B5EF4-FFF2-40B4-BE49-F238E27FC236}">
              <a16:creationId xmlns:a16="http://schemas.microsoft.com/office/drawing/2014/main" id="{604F31E3-3937-4BEA-AE80-43A178D8C247}"/>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12" name="【消防施設】&#10;一人当たり面積平均値テキスト">
          <a:extLst>
            <a:ext uri="{FF2B5EF4-FFF2-40B4-BE49-F238E27FC236}">
              <a16:creationId xmlns:a16="http://schemas.microsoft.com/office/drawing/2014/main" id="{F1A1EFAA-F537-4F93-8355-8B8BE5078677}"/>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3" name="フローチャート: 判断 712">
          <a:extLst>
            <a:ext uri="{FF2B5EF4-FFF2-40B4-BE49-F238E27FC236}">
              <a16:creationId xmlns:a16="http://schemas.microsoft.com/office/drawing/2014/main" id="{D702EE20-CC39-42AD-B2ED-C4CB0F69ED45}"/>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4" name="フローチャート: 判断 713">
          <a:extLst>
            <a:ext uri="{FF2B5EF4-FFF2-40B4-BE49-F238E27FC236}">
              <a16:creationId xmlns:a16="http://schemas.microsoft.com/office/drawing/2014/main" id="{10BE7531-8AAD-4B1B-952F-DEC71A48C764}"/>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5" name="フローチャート: 判断 714">
          <a:extLst>
            <a:ext uri="{FF2B5EF4-FFF2-40B4-BE49-F238E27FC236}">
              <a16:creationId xmlns:a16="http://schemas.microsoft.com/office/drawing/2014/main" id="{134ABE8D-B43A-4277-B3D1-5375FA33969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6" name="フローチャート: 判断 715">
          <a:extLst>
            <a:ext uri="{FF2B5EF4-FFF2-40B4-BE49-F238E27FC236}">
              <a16:creationId xmlns:a16="http://schemas.microsoft.com/office/drawing/2014/main" id="{3F253476-B235-432F-8CC7-92315F1DA457}"/>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7" name="フローチャート: 判断 716">
          <a:extLst>
            <a:ext uri="{FF2B5EF4-FFF2-40B4-BE49-F238E27FC236}">
              <a16:creationId xmlns:a16="http://schemas.microsoft.com/office/drawing/2014/main" id="{AF2F5E99-343A-403A-A71C-9CC62FED0ADD}"/>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8C7168B-7A71-4984-B0B5-A4033843AB5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195D42B-8611-40D0-8172-5654D884883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5160A33-E73C-44CC-B6EA-10C325DEF47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AAD1B69-78E9-414A-8A89-61B9578F057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2A99983-A4BB-4EA3-A62A-7305C2F2C6F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155484</xdr:rowOff>
    </xdr:from>
    <xdr:to>
      <xdr:col>116</xdr:col>
      <xdr:colOff>114300</xdr:colOff>
      <xdr:row>85</xdr:row>
      <xdr:rowOff>85634</xdr:rowOff>
    </xdr:to>
    <xdr:sp macro="" textlink="">
      <xdr:nvSpPr>
        <xdr:cNvPr id="723" name="楕円 722">
          <a:extLst>
            <a:ext uri="{FF2B5EF4-FFF2-40B4-BE49-F238E27FC236}">
              <a16:creationId xmlns:a16="http://schemas.microsoft.com/office/drawing/2014/main" id="{9A05F490-907D-426B-BDA9-92890FCF94D1}"/>
            </a:ext>
          </a:extLst>
        </xdr:cNvPr>
        <xdr:cNvSpPr/>
      </xdr:nvSpPr>
      <xdr:spPr>
        <a:xfrm>
          <a:off x="221107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6911</xdr:rowOff>
    </xdr:from>
    <xdr:ext cx="469744" cy="259045"/>
    <xdr:sp macro="" textlink="">
      <xdr:nvSpPr>
        <xdr:cNvPr id="724" name="【消防施設】&#10;一人当たり面積該当値テキスト">
          <a:extLst>
            <a:ext uri="{FF2B5EF4-FFF2-40B4-BE49-F238E27FC236}">
              <a16:creationId xmlns:a16="http://schemas.microsoft.com/office/drawing/2014/main" id="{E1EA72B0-F901-45B4-B303-CC1B0AA031EC}"/>
            </a:ext>
          </a:extLst>
        </xdr:cNvPr>
        <xdr:cNvSpPr txBox="1"/>
      </xdr:nvSpPr>
      <xdr:spPr>
        <a:xfrm>
          <a:off x="22199600" y="1440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162016</xdr:rowOff>
    </xdr:from>
    <xdr:to>
      <xdr:col>112</xdr:col>
      <xdr:colOff>38100</xdr:colOff>
      <xdr:row>85</xdr:row>
      <xdr:rowOff>92166</xdr:rowOff>
    </xdr:to>
    <xdr:sp macro="" textlink="">
      <xdr:nvSpPr>
        <xdr:cNvPr id="725" name="楕円 724">
          <a:extLst>
            <a:ext uri="{FF2B5EF4-FFF2-40B4-BE49-F238E27FC236}">
              <a16:creationId xmlns:a16="http://schemas.microsoft.com/office/drawing/2014/main" id="{6F5DB4EB-BD0A-4205-8E43-3431C27BE892}"/>
            </a:ext>
          </a:extLst>
        </xdr:cNvPr>
        <xdr:cNvSpPr/>
      </xdr:nvSpPr>
      <xdr:spPr>
        <a:xfrm>
          <a:off x="21272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34834</xdr:rowOff>
    </xdr:from>
    <xdr:to>
      <xdr:col>116</xdr:col>
      <xdr:colOff>63500</xdr:colOff>
      <xdr:row>85</xdr:row>
      <xdr:rowOff>41366</xdr:rowOff>
    </xdr:to>
    <xdr:cxnSp macro="">
      <xdr:nvCxnSpPr>
        <xdr:cNvPr id="726" name="直線コネクタ 725">
          <a:extLst>
            <a:ext uri="{FF2B5EF4-FFF2-40B4-BE49-F238E27FC236}">
              <a16:creationId xmlns:a16="http://schemas.microsoft.com/office/drawing/2014/main" id="{28B4A40D-3B8F-4529-94D9-BD374EE9CAE7}"/>
            </a:ext>
          </a:extLst>
        </xdr:cNvPr>
        <xdr:cNvCxnSpPr/>
      </xdr:nvCxnSpPr>
      <xdr:spPr>
        <a:xfrm flipV="1">
          <a:off x="21323300" y="1460808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168548</xdr:rowOff>
    </xdr:from>
    <xdr:to>
      <xdr:col>107</xdr:col>
      <xdr:colOff>101600</xdr:colOff>
      <xdr:row>85</xdr:row>
      <xdr:rowOff>98698</xdr:rowOff>
    </xdr:to>
    <xdr:sp macro="" textlink="">
      <xdr:nvSpPr>
        <xdr:cNvPr id="727" name="楕円 726">
          <a:extLst>
            <a:ext uri="{FF2B5EF4-FFF2-40B4-BE49-F238E27FC236}">
              <a16:creationId xmlns:a16="http://schemas.microsoft.com/office/drawing/2014/main" id="{79723263-76B6-4973-8D7F-6830485AD3B3}"/>
            </a:ext>
          </a:extLst>
        </xdr:cNvPr>
        <xdr:cNvSpPr/>
      </xdr:nvSpPr>
      <xdr:spPr>
        <a:xfrm>
          <a:off x="203835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41366</xdr:rowOff>
    </xdr:from>
    <xdr:to>
      <xdr:col>111</xdr:col>
      <xdr:colOff>177800</xdr:colOff>
      <xdr:row>85</xdr:row>
      <xdr:rowOff>47898</xdr:rowOff>
    </xdr:to>
    <xdr:cxnSp macro="">
      <xdr:nvCxnSpPr>
        <xdr:cNvPr id="728" name="直線コネクタ 727">
          <a:extLst>
            <a:ext uri="{FF2B5EF4-FFF2-40B4-BE49-F238E27FC236}">
              <a16:creationId xmlns:a16="http://schemas.microsoft.com/office/drawing/2014/main" id="{A7DE8038-2ABC-4B65-8A65-F7D358606FEA}"/>
            </a:ext>
          </a:extLst>
        </xdr:cNvPr>
        <xdr:cNvCxnSpPr/>
      </xdr:nvCxnSpPr>
      <xdr:spPr>
        <a:xfrm flipV="1">
          <a:off x="20434300" y="1461461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1995</xdr:rowOff>
    </xdr:from>
    <xdr:to>
      <xdr:col>102</xdr:col>
      <xdr:colOff>165100</xdr:colOff>
      <xdr:row>85</xdr:row>
      <xdr:rowOff>103595</xdr:rowOff>
    </xdr:to>
    <xdr:sp macro="" textlink="">
      <xdr:nvSpPr>
        <xdr:cNvPr id="729" name="楕円 728">
          <a:extLst>
            <a:ext uri="{FF2B5EF4-FFF2-40B4-BE49-F238E27FC236}">
              <a16:creationId xmlns:a16="http://schemas.microsoft.com/office/drawing/2014/main" id="{7C602B59-A788-427A-8C53-069BF9C1ACBB}"/>
            </a:ext>
          </a:extLst>
        </xdr:cNvPr>
        <xdr:cNvSpPr/>
      </xdr:nvSpPr>
      <xdr:spPr>
        <a:xfrm>
          <a:off x="19494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47898</xdr:rowOff>
    </xdr:from>
    <xdr:to>
      <xdr:col>107</xdr:col>
      <xdr:colOff>50800</xdr:colOff>
      <xdr:row>85</xdr:row>
      <xdr:rowOff>52795</xdr:rowOff>
    </xdr:to>
    <xdr:cxnSp macro="">
      <xdr:nvCxnSpPr>
        <xdr:cNvPr id="730" name="直線コネクタ 729">
          <a:extLst>
            <a:ext uri="{FF2B5EF4-FFF2-40B4-BE49-F238E27FC236}">
              <a16:creationId xmlns:a16="http://schemas.microsoft.com/office/drawing/2014/main" id="{8E5242A5-83B8-4069-95D1-FBF96C70AAE8}"/>
            </a:ext>
          </a:extLst>
        </xdr:cNvPr>
        <xdr:cNvCxnSpPr/>
      </xdr:nvCxnSpPr>
      <xdr:spPr>
        <a:xfrm flipV="1">
          <a:off x="19545300" y="14621148"/>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6894</xdr:rowOff>
    </xdr:from>
    <xdr:to>
      <xdr:col>98</xdr:col>
      <xdr:colOff>38100</xdr:colOff>
      <xdr:row>85</xdr:row>
      <xdr:rowOff>108494</xdr:rowOff>
    </xdr:to>
    <xdr:sp macro="" textlink="">
      <xdr:nvSpPr>
        <xdr:cNvPr id="731" name="楕円 730">
          <a:extLst>
            <a:ext uri="{FF2B5EF4-FFF2-40B4-BE49-F238E27FC236}">
              <a16:creationId xmlns:a16="http://schemas.microsoft.com/office/drawing/2014/main" id="{DC7AE92E-D7C4-4EE6-AA5F-576794CA4F25}"/>
            </a:ext>
          </a:extLst>
        </xdr:cNvPr>
        <xdr:cNvSpPr/>
      </xdr:nvSpPr>
      <xdr:spPr>
        <a:xfrm>
          <a:off x="186055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52795</xdr:rowOff>
    </xdr:from>
    <xdr:to>
      <xdr:col>102</xdr:col>
      <xdr:colOff>114300</xdr:colOff>
      <xdr:row>85</xdr:row>
      <xdr:rowOff>57694</xdr:rowOff>
    </xdr:to>
    <xdr:cxnSp macro="">
      <xdr:nvCxnSpPr>
        <xdr:cNvPr id="732" name="直線コネクタ 731">
          <a:extLst>
            <a:ext uri="{FF2B5EF4-FFF2-40B4-BE49-F238E27FC236}">
              <a16:creationId xmlns:a16="http://schemas.microsoft.com/office/drawing/2014/main" id="{FB1592B1-09C1-4895-B170-B228A41F493E}"/>
            </a:ext>
          </a:extLst>
        </xdr:cNvPr>
        <xdr:cNvCxnSpPr/>
      </xdr:nvCxnSpPr>
      <xdr:spPr>
        <a:xfrm flipV="1">
          <a:off x="18656300" y="1462604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3" name="n_1aveValue【消防施設】&#10;一人当たり面積">
          <a:extLst>
            <a:ext uri="{FF2B5EF4-FFF2-40B4-BE49-F238E27FC236}">
              <a16:creationId xmlns:a16="http://schemas.microsoft.com/office/drawing/2014/main" id="{154394BC-5301-403B-BBD5-C908E0B5500E}"/>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4" name="n_2aveValue【消防施設】&#10;一人当たり面積">
          <a:extLst>
            <a:ext uri="{FF2B5EF4-FFF2-40B4-BE49-F238E27FC236}">
              <a16:creationId xmlns:a16="http://schemas.microsoft.com/office/drawing/2014/main" id="{5A29071B-C330-4968-BACB-10877F4C94B2}"/>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5" name="n_3aveValue【消防施設】&#10;一人当たり面積">
          <a:extLst>
            <a:ext uri="{FF2B5EF4-FFF2-40B4-BE49-F238E27FC236}">
              <a16:creationId xmlns:a16="http://schemas.microsoft.com/office/drawing/2014/main" id="{A799EA48-CEC3-44D0-87A7-B4A1E2E1B6E6}"/>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6" name="n_4aveValue【消防施設】&#10;一人当たり面積">
          <a:extLst>
            <a:ext uri="{FF2B5EF4-FFF2-40B4-BE49-F238E27FC236}">
              <a16:creationId xmlns:a16="http://schemas.microsoft.com/office/drawing/2014/main" id="{7CA4BB2D-A67F-4149-A04E-FF0E7B12FE5F}"/>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108693</xdr:rowOff>
    </xdr:from>
    <xdr:ext cx="469744" cy="259045"/>
    <xdr:sp macro="" textlink="">
      <xdr:nvSpPr>
        <xdr:cNvPr id="737" name="n_1mainValue【消防施設】&#10;一人当たり面積">
          <a:extLst>
            <a:ext uri="{FF2B5EF4-FFF2-40B4-BE49-F238E27FC236}">
              <a16:creationId xmlns:a16="http://schemas.microsoft.com/office/drawing/2014/main" id="{68D96DC2-BB78-444B-A54A-BD76C35070F0}"/>
            </a:ext>
          </a:extLst>
        </xdr:cNvPr>
        <xdr:cNvSpPr txBox="1"/>
      </xdr:nvSpPr>
      <xdr:spPr>
        <a:xfrm>
          <a:off x="21075727" y="1433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115225</xdr:rowOff>
    </xdr:from>
    <xdr:ext cx="469744" cy="259045"/>
    <xdr:sp macro="" textlink="">
      <xdr:nvSpPr>
        <xdr:cNvPr id="738" name="n_2mainValue【消防施設】&#10;一人当たり面積">
          <a:extLst>
            <a:ext uri="{FF2B5EF4-FFF2-40B4-BE49-F238E27FC236}">
              <a16:creationId xmlns:a16="http://schemas.microsoft.com/office/drawing/2014/main" id="{F9DBF184-96E4-4D0D-99E5-7A0A4886262B}"/>
            </a:ext>
          </a:extLst>
        </xdr:cNvPr>
        <xdr:cNvSpPr txBox="1"/>
      </xdr:nvSpPr>
      <xdr:spPr>
        <a:xfrm>
          <a:off x="20199427" y="1434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120122</xdr:rowOff>
    </xdr:from>
    <xdr:ext cx="469744" cy="259045"/>
    <xdr:sp macro="" textlink="">
      <xdr:nvSpPr>
        <xdr:cNvPr id="739" name="n_3mainValue【消防施設】&#10;一人当たり面積">
          <a:extLst>
            <a:ext uri="{FF2B5EF4-FFF2-40B4-BE49-F238E27FC236}">
              <a16:creationId xmlns:a16="http://schemas.microsoft.com/office/drawing/2014/main" id="{9920E09F-BFB9-491A-99FC-2232125FCA28}"/>
            </a:ext>
          </a:extLst>
        </xdr:cNvPr>
        <xdr:cNvSpPr txBox="1"/>
      </xdr:nvSpPr>
      <xdr:spPr>
        <a:xfrm>
          <a:off x="19310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125021</xdr:rowOff>
    </xdr:from>
    <xdr:ext cx="469744" cy="259045"/>
    <xdr:sp macro="" textlink="">
      <xdr:nvSpPr>
        <xdr:cNvPr id="740" name="n_4mainValue【消防施設】&#10;一人当たり面積">
          <a:extLst>
            <a:ext uri="{FF2B5EF4-FFF2-40B4-BE49-F238E27FC236}">
              <a16:creationId xmlns:a16="http://schemas.microsoft.com/office/drawing/2014/main" id="{78D33FF1-DD98-48F5-92A4-CECE3349F07C}"/>
            </a:ext>
          </a:extLst>
        </xdr:cNvPr>
        <xdr:cNvSpPr txBox="1"/>
      </xdr:nvSpPr>
      <xdr:spPr>
        <a:xfrm>
          <a:off x="18421427" y="1435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A135DC19-7BAA-49A8-BDB8-CCDBC081EE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2E0C7DCE-F074-4C46-B679-62322C9A74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6917F70D-BE15-418F-B436-AD9E575B80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9590A36D-1FF3-4661-AE56-092CB26BB95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1E885D1A-B1A2-4BC2-9C73-BDE509F0AD6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162DF38A-09D1-4C7F-8ADA-F52694B2D6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5C908F5E-9D77-414F-9BB9-8A7D2DCD7D1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9A78F86A-8604-4457-B9DA-A2EC8710053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147C80B8-4A19-4C68-A4D8-8246CFAC85D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24370157-4EF2-4180-ADCD-0225E87FBCD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A9D9D012-F554-41CE-BD1E-1839B43618D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68781E47-5510-4FDA-A685-835C2330745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C7DFF992-13AA-462A-8225-1058EE49E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32BF2C7D-30EE-41FF-B6B6-C52AF3C6469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6B374927-2A27-409F-9CD4-7F5F371F647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34C888EA-520A-4244-A1E4-66665A7BCF5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7E98D86-43FC-4688-A913-6880DBFE644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42DC9CDE-CEC3-498D-A3E4-0E20096A959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51E3EA93-9C78-4D59-BF8F-4201CC6AD7B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DBC226B7-14A7-4675-96D1-59AC452AC4E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1" name="テキスト ボックス 760">
          <a:extLst>
            <a:ext uri="{FF2B5EF4-FFF2-40B4-BE49-F238E27FC236}">
              <a16:creationId xmlns:a16="http://schemas.microsoft.com/office/drawing/2014/main" id="{0CC4FA3C-6E23-4010-BB8F-22F5A7B186B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6BE037DC-9B5E-4304-B12F-E5AAAAEDC3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401D4EA9-EB1D-4395-9F7F-6796707B5B9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4" name="直線コネクタ 763">
          <a:extLst>
            <a:ext uri="{FF2B5EF4-FFF2-40B4-BE49-F238E27FC236}">
              <a16:creationId xmlns:a16="http://schemas.microsoft.com/office/drawing/2014/main" id="{C80534B9-EEFB-4F18-8855-11FA33D61D83}"/>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5" name="【庁舎】&#10;有形固定資産減価償却率最小値テキスト">
          <a:extLst>
            <a:ext uri="{FF2B5EF4-FFF2-40B4-BE49-F238E27FC236}">
              <a16:creationId xmlns:a16="http://schemas.microsoft.com/office/drawing/2014/main" id="{D386CB1B-5CFF-4B25-BFFD-C88805C8F32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a:extLst>
            <a:ext uri="{FF2B5EF4-FFF2-40B4-BE49-F238E27FC236}">
              <a16:creationId xmlns:a16="http://schemas.microsoft.com/office/drawing/2014/main" id="{DD5FADF7-796E-4C1B-BF53-DA03089E4FA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7" name="【庁舎】&#10;有形固定資産減価償却率最大値テキスト">
          <a:extLst>
            <a:ext uri="{FF2B5EF4-FFF2-40B4-BE49-F238E27FC236}">
              <a16:creationId xmlns:a16="http://schemas.microsoft.com/office/drawing/2014/main" id="{355BD336-BC75-4125-BD76-754CCB5D343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E0C42444-A5FA-4D92-AD33-DB0D19FED0E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9" name="【庁舎】&#10;有形固定資産減価償却率平均値テキスト">
          <a:extLst>
            <a:ext uri="{FF2B5EF4-FFF2-40B4-BE49-F238E27FC236}">
              <a16:creationId xmlns:a16="http://schemas.microsoft.com/office/drawing/2014/main" id="{84562A83-6536-4381-843A-6F37E626BDDD}"/>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70" name="フローチャート: 判断 769">
          <a:extLst>
            <a:ext uri="{FF2B5EF4-FFF2-40B4-BE49-F238E27FC236}">
              <a16:creationId xmlns:a16="http://schemas.microsoft.com/office/drawing/2014/main" id="{A4DC58D0-B58D-4CE9-A17F-A537C8ADA197}"/>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71" name="フローチャート: 判断 770">
          <a:extLst>
            <a:ext uri="{FF2B5EF4-FFF2-40B4-BE49-F238E27FC236}">
              <a16:creationId xmlns:a16="http://schemas.microsoft.com/office/drawing/2014/main" id="{786815DB-7809-4B07-B3B1-C043BFB568D6}"/>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2" name="フローチャート: 判断 771">
          <a:extLst>
            <a:ext uri="{FF2B5EF4-FFF2-40B4-BE49-F238E27FC236}">
              <a16:creationId xmlns:a16="http://schemas.microsoft.com/office/drawing/2014/main" id="{DE1A4AFB-8BC5-4529-ADF0-24D535E3F9E9}"/>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3" name="フローチャート: 判断 772">
          <a:extLst>
            <a:ext uri="{FF2B5EF4-FFF2-40B4-BE49-F238E27FC236}">
              <a16:creationId xmlns:a16="http://schemas.microsoft.com/office/drawing/2014/main" id="{1300B527-DEED-4C86-884D-EF1CB6249DAA}"/>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4" name="フローチャート: 判断 773">
          <a:extLst>
            <a:ext uri="{FF2B5EF4-FFF2-40B4-BE49-F238E27FC236}">
              <a16:creationId xmlns:a16="http://schemas.microsoft.com/office/drawing/2014/main" id="{F3E1772A-ECA4-4B93-AEA1-C637815E8D25}"/>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3E3FE75-C1AF-4A78-98F0-A8786BC619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D81F4F2-09F7-4020-B885-8B164F30D60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654B54A-2731-4E48-94CF-18BEA5129F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FFD9619-4FAB-4106-9FA3-48966061A9E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3F1F199-6057-4832-A624-674AF109B9B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144780</xdr:rowOff>
    </xdr:from>
    <xdr:to>
      <xdr:col>85</xdr:col>
      <xdr:colOff>177800</xdr:colOff>
      <xdr:row>102</xdr:row>
      <xdr:rowOff>74930</xdr:rowOff>
    </xdr:to>
    <xdr:sp macro="" textlink="">
      <xdr:nvSpPr>
        <xdr:cNvPr id="780" name="楕円 779">
          <a:extLst>
            <a:ext uri="{FF2B5EF4-FFF2-40B4-BE49-F238E27FC236}">
              <a16:creationId xmlns:a16="http://schemas.microsoft.com/office/drawing/2014/main" id="{EB0A2AC6-ADCB-4182-B0BE-4D36BFD52982}"/>
            </a:ext>
          </a:extLst>
        </xdr:cNvPr>
        <xdr:cNvSpPr/>
      </xdr:nvSpPr>
      <xdr:spPr>
        <a:xfrm>
          <a:off x="16268700" y="174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167657</xdr:rowOff>
    </xdr:from>
    <xdr:ext cx="405111" cy="259045"/>
    <xdr:sp macro="" textlink="">
      <xdr:nvSpPr>
        <xdr:cNvPr id="781" name="【庁舎】&#10;有形固定資産減価償却率該当値テキスト">
          <a:extLst>
            <a:ext uri="{FF2B5EF4-FFF2-40B4-BE49-F238E27FC236}">
              <a16:creationId xmlns:a16="http://schemas.microsoft.com/office/drawing/2014/main" id="{D6615BDC-3F82-4AD7-991A-4947E237E044}"/>
            </a:ext>
          </a:extLst>
        </xdr:cNvPr>
        <xdr:cNvSpPr txBox="1"/>
      </xdr:nvSpPr>
      <xdr:spPr>
        <a:xfrm>
          <a:off x="16357600" y="1731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119380</xdr:rowOff>
    </xdr:from>
    <xdr:to>
      <xdr:col>81</xdr:col>
      <xdr:colOff>101600</xdr:colOff>
      <xdr:row>102</xdr:row>
      <xdr:rowOff>49530</xdr:rowOff>
    </xdr:to>
    <xdr:sp macro="" textlink="">
      <xdr:nvSpPr>
        <xdr:cNvPr id="782" name="楕円 781">
          <a:extLst>
            <a:ext uri="{FF2B5EF4-FFF2-40B4-BE49-F238E27FC236}">
              <a16:creationId xmlns:a16="http://schemas.microsoft.com/office/drawing/2014/main" id="{4E97BB01-770F-47D7-A83A-0C2A72BACCC1}"/>
            </a:ext>
          </a:extLst>
        </xdr:cNvPr>
        <xdr:cNvSpPr/>
      </xdr:nvSpPr>
      <xdr:spPr>
        <a:xfrm>
          <a:off x="15430500" y="1743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170180</xdr:rowOff>
    </xdr:from>
    <xdr:to>
      <xdr:col>85</xdr:col>
      <xdr:colOff>127000</xdr:colOff>
      <xdr:row>102</xdr:row>
      <xdr:rowOff>24130</xdr:rowOff>
    </xdr:to>
    <xdr:cxnSp macro="">
      <xdr:nvCxnSpPr>
        <xdr:cNvPr id="783" name="直線コネクタ 782">
          <a:extLst>
            <a:ext uri="{FF2B5EF4-FFF2-40B4-BE49-F238E27FC236}">
              <a16:creationId xmlns:a16="http://schemas.microsoft.com/office/drawing/2014/main" id="{F971B90D-13BC-4DF0-B728-C6A133FBEFB5}"/>
            </a:ext>
          </a:extLst>
        </xdr:cNvPr>
        <xdr:cNvCxnSpPr/>
      </xdr:nvCxnSpPr>
      <xdr:spPr>
        <a:xfrm>
          <a:off x="15481300" y="174866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118111</xdr:rowOff>
    </xdr:from>
    <xdr:to>
      <xdr:col>76</xdr:col>
      <xdr:colOff>165100</xdr:colOff>
      <xdr:row>102</xdr:row>
      <xdr:rowOff>48261</xdr:rowOff>
    </xdr:to>
    <xdr:sp macro="" textlink="">
      <xdr:nvSpPr>
        <xdr:cNvPr id="784" name="楕円 783">
          <a:extLst>
            <a:ext uri="{FF2B5EF4-FFF2-40B4-BE49-F238E27FC236}">
              <a16:creationId xmlns:a16="http://schemas.microsoft.com/office/drawing/2014/main" id="{0D6CFFB1-93AB-416A-A24A-950AC8D6C836}"/>
            </a:ext>
          </a:extLst>
        </xdr:cNvPr>
        <xdr:cNvSpPr/>
      </xdr:nvSpPr>
      <xdr:spPr>
        <a:xfrm>
          <a:off x="14541500" y="174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168911</xdr:rowOff>
    </xdr:from>
    <xdr:to>
      <xdr:col>81</xdr:col>
      <xdr:colOff>50800</xdr:colOff>
      <xdr:row>101</xdr:row>
      <xdr:rowOff>170180</xdr:rowOff>
    </xdr:to>
    <xdr:cxnSp macro="">
      <xdr:nvCxnSpPr>
        <xdr:cNvPr id="785" name="直線コネクタ 784">
          <a:extLst>
            <a:ext uri="{FF2B5EF4-FFF2-40B4-BE49-F238E27FC236}">
              <a16:creationId xmlns:a16="http://schemas.microsoft.com/office/drawing/2014/main" id="{7049D16D-B0FB-4423-BACD-641E96D3DD95}"/>
            </a:ext>
          </a:extLst>
        </xdr:cNvPr>
        <xdr:cNvCxnSpPr/>
      </xdr:nvCxnSpPr>
      <xdr:spPr>
        <a:xfrm>
          <a:off x="14592300" y="174853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92711</xdr:rowOff>
    </xdr:from>
    <xdr:to>
      <xdr:col>72</xdr:col>
      <xdr:colOff>38100</xdr:colOff>
      <xdr:row>102</xdr:row>
      <xdr:rowOff>22861</xdr:rowOff>
    </xdr:to>
    <xdr:sp macro="" textlink="">
      <xdr:nvSpPr>
        <xdr:cNvPr id="786" name="楕円 785">
          <a:extLst>
            <a:ext uri="{FF2B5EF4-FFF2-40B4-BE49-F238E27FC236}">
              <a16:creationId xmlns:a16="http://schemas.microsoft.com/office/drawing/2014/main" id="{10795453-15ED-45BA-A567-B8DB47CDA8E7}"/>
            </a:ext>
          </a:extLst>
        </xdr:cNvPr>
        <xdr:cNvSpPr/>
      </xdr:nvSpPr>
      <xdr:spPr>
        <a:xfrm>
          <a:off x="13652500" y="1740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143511</xdr:rowOff>
    </xdr:from>
    <xdr:to>
      <xdr:col>76</xdr:col>
      <xdr:colOff>114300</xdr:colOff>
      <xdr:row>101</xdr:row>
      <xdr:rowOff>168911</xdr:rowOff>
    </xdr:to>
    <xdr:cxnSp macro="">
      <xdr:nvCxnSpPr>
        <xdr:cNvPr id="787" name="直線コネクタ 786">
          <a:extLst>
            <a:ext uri="{FF2B5EF4-FFF2-40B4-BE49-F238E27FC236}">
              <a16:creationId xmlns:a16="http://schemas.microsoft.com/office/drawing/2014/main" id="{06952355-1CD1-4C77-A6DF-89BE66019D42}"/>
            </a:ext>
          </a:extLst>
        </xdr:cNvPr>
        <xdr:cNvCxnSpPr/>
      </xdr:nvCxnSpPr>
      <xdr:spPr>
        <a:xfrm>
          <a:off x="13703300" y="174599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788" name="楕円 787">
          <a:extLst>
            <a:ext uri="{FF2B5EF4-FFF2-40B4-BE49-F238E27FC236}">
              <a16:creationId xmlns:a16="http://schemas.microsoft.com/office/drawing/2014/main" id="{BA4509A1-52FA-45E0-B011-9209CE0BC11B}"/>
            </a:ext>
          </a:extLst>
        </xdr:cNvPr>
        <xdr:cNvSpPr/>
      </xdr:nvSpPr>
      <xdr:spPr>
        <a:xfrm>
          <a:off x="1276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143511</xdr:rowOff>
    </xdr:from>
    <xdr:to>
      <xdr:col>71</xdr:col>
      <xdr:colOff>177800</xdr:colOff>
      <xdr:row>104</xdr:row>
      <xdr:rowOff>30480</xdr:rowOff>
    </xdr:to>
    <xdr:cxnSp macro="">
      <xdr:nvCxnSpPr>
        <xdr:cNvPr id="789" name="直線コネクタ 788">
          <a:extLst>
            <a:ext uri="{FF2B5EF4-FFF2-40B4-BE49-F238E27FC236}">
              <a16:creationId xmlns:a16="http://schemas.microsoft.com/office/drawing/2014/main" id="{12A9DD6C-C8C6-4EBA-BC6C-720DAC66D343}"/>
            </a:ext>
          </a:extLst>
        </xdr:cNvPr>
        <xdr:cNvCxnSpPr/>
      </xdr:nvCxnSpPr>
      <xdr:spPr>
        <a:xfrm flipV="1">
          <a:off x="12814300" y="17459961"/>
          <a:ext cx="889000" cy="4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90" name="n_1aveValue【庁舎】&#10;有形固定資産減価償却率">
          <a:extLst>
            <a:ext uri="{FF2B5EF4-FFF2-40B4-BE49-F238E27FC236}">
              <a16:creationId xmlns:a16="http://schemas.microsoft.com/office/drawing/2014/main" id="{C947D6A9-9B84-4888-ABD6-4352A6244E76}"/>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91" name="n_2aveValue【庁舎】&#10;有形固定資産減価償却率">
          <a:extLst>
            <a:ext uri="{FF2B5EF4-FFF2-40B4-BE49-F238E27FC236}">
              <a16:creationId xmlns:a16="http://schemas.microsoft.com/office/drawing/2014/main" id="{83F77590-1C79-4E35-84FE-DF7B14EA0A33}"/>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92" name="n_3aveValue【庁舎】&#10;有形固定資産減価償却率">
          <a:extLst>
            <a:ext uri="{FF2B5EF4-FFF2-40B4-BE49-F238E27FC236}">
              <a16:creationId xmlns:a16="http://schemas.microsoft.com/office/drawing/2014/main" id="{601C58CB-2485-42E9-8D0B-A6691B0A3D4E}"/>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3" name="n_4aveValue【庁舎】&#10;有形固定資産減価償却率">
          <a:extLst>
            <a:ext uri="{FF2B5EF4-FFF2-40B4-BE49-F238E27FC236}">
              <a16:creationId xmlns:a16="http://schemas.microsoft.com/office/drawing/2014/main" id="{82D9FC7A-A87A-4DB0-8B12-43CFBBC35ED2}"/>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66057</xdr:rowOff>
    </xdr:from>
    <xdr:ext cx="405111" cy="259045"/>
    <xdr:sp macro="" textlink="">
      <xdr:nvSpPr>
        <xdr:cNvPr id="794" name="n_1mainValue【庁舎】&#10;有形固定資産減価償却率">
          <a:extLst>
            <a:ext uri="{FF2B5EF4-FFF2-40B4-BE49-F238E27FC236}">
              <a16:creationId xmlns:a16="http://schemas.microsoft.com/office/drawing/2014/main" id="{48E0F137-406A-4152-B950-D98171D0118B}"/>
            </a:ext>
          </a:extLst>
        </xdr:cNvPr>
        <xdr:cNvSpPr txBox="1"/>
      </xdr:nvSpPr>
      <xdr:spPr>
        <a:xfrm>
          <a:off x="15266044" y="1721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64788</xdr:rowOff>
    </xdr:from>
    <xdr:ext cx="405111" cy="259045"/>
    <xdr:sp macro="" textlink="">
      <xdr:nvSpPr>
        <xdr:cNvPr id="795" name="n_2mainValue【庁舎】&#10;有形固定資産減価償却率">
          <a:extLst>
            <a:ext uri="{FF2B5EF4-FFF2-40B4-BE49-F238E27FC236}">
              <a16:creationId xmlns:a16="http://schemas.microsoft.com/office/drawing/2014/main" id="{4970C920-4994-48E3-AB2A-E370A98CF784}"/>
            </a:ext>
          </a:extLst>
        </xdr:cNvPr>
        <xdr:cNvSpPr txBox="1"/>
      </xdr:nvSpPr>
      <xdr:spPr>
        <a:xfrm>
          <a:off x="14389744" y="1720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39388</xdr:rowOff>
    </xdr:from>
    <xdr:ext cx="405111" cy="259045"/>
    <xdr:sp macro="" textlink="">
      <xdr:nvSpPr>
        <xdr:cNvPr id="796" name="n_3mainValue【庁舎】&#10;有形固定資産減価償却率">
          <a:extLst>
            <a:ext uri="{FF2B5EF4-FFF2-40B4-BE49-F238E27FC236}">
              <a16:creationId xmlns:a16="http://schemas.microsoft.com/office/drawing/2014/main" id="{B6924FA8-630D-4A89-84AA-F831BBED1DD4}"/>
            </a:ext>
          </a:extLst>
        </xdr:cNvPr>
        <xdr:cNvSpPr txBox="1"/>
      </xdr:nvSpPr>
      <xdr:spPr>
        <a:xfrm>
          <a:off x="13500744" y="1718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72407</xdr:rowOff>
    </xdr:from>
    <xdr:ext cx="405111" cy="259045"/>
    <xdr:sp macro="" textlink="">
      <xdr:nvSpPr>
        <xdr:cNvPr id="797" name="n_4mainValue【庁舎】&#10;有形固定資産減価償却率">
          <a:extLst>
            <a:ext uri="{FF2B5EF4-FFF2-40B4-BE49-F238E27FC236}">
              <a16:creationId xmlns:a16="http://schemas.microsoft.com/office/drawing/2014/main" id="{65688A4F-EB7D-4416-85B6-E82EBA5C316E}"/>
            </a:ext>
          </a:extLst>
        </xdr:cNvPr>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DCA05E24-D568-407B-970B-A5F434EB37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CBCB9D51-D45C-4642-AD14-0A7C190C50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D14085AB-F5A7-4013-91D1-BAFF2CF2537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97BA02C1-31EF-418C-9663-7590EAA7A29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868E7579-3016-42CE-AEF5-285C3AEAE2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4F2A63A8-153D-4C21-9B30-D8427D40BE2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9DDDBE5-6DB8-4851-8FD6-78D8BE764C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B98E8A00-B1F3-4082-86E7-1BBBB7D9354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186375B4-4A65-4851-86C3-C27DA7F3519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CD45FB8F-8E49-4CCD-A1FF-05F82808A13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C7134297-8C4A-410C-9E82-B40F9BC3DC8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ED23050C-6320-4FFE-9A04-D5D9A70FCF9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653AF53D-6B9A-4459-A2CB-CBCA31B2C8A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9E5DB21F-D3DD-4440-805F-6E407A91CB8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C781BD44-742E-4781-AB5A-8493E3E496D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E74512C1-0C96-49E2-86A9-2BE21291B0A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AE23F54A-E0CF-427C-8EB8-F647F8FD8B3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F62EDCE2-A560-442E-B3F3-F4605D3698E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E6EC0E8C-C46B-42DB-907A-DC35F88CC5A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DDC4CE6C-D1B7-4D4E-BE19-41852D47440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A10B2A3D-2E8D-4ABD-A5DD-3EF8DB1C3C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4EBA4335-9868-4BC4-9FF5-2001947EE76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4B2CA6E6-1D67-4577-BF11-E3A1E729B54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21" name="直線コネクタ 820">
          <a:extLst>
            <a:ext uri="{FF2B5EF4-FFF2-40B4-BE49-F238E27FC236}">
              <a16:creationId xmlns:a16="http://schemas.microsoft.com/office/drawing/2014/main" id="{616046EA-E6E7-4650-9EBE-088E501DC02B}"/>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2" name="【庁舎】&#10;一人当たり面積最小値テキスト">
          <a:extLst>
            <a:ext uri="{FF2B5EF4-FFF2-40B4-BE49-F238E27FC236}">
              <a16:creationId xmlns:a16="http://schemas.microsoft.com/office/drawing/2014/main" id="{65AD533B-5D72-46B0-BC82-50FFFD2FDCAE}"/>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3" name="直線コネクタ 822">
          <a:extLst>
            <a:ext uri="{FF2B5EF4-FFF2-40B4-BE49-F238E27FC236}">
              <a16:creationId xmlns:a16="http://schemas.microsoft.com/office/drawing/2014/main" id="{0DED438D-A35E-4FAD-B670-C7F177BADE7B}"/>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4" name="【庁舎】&#10;一人当たり面積最大値テキスト">
          <a:extLst>
            <a:ext uri="{FF2B5EF4-FFF2-40B4-BE49-F238E27FC236}">
              <a16:creationId xmlns:a16="http://schemas.microsoft.com/office/drawing/2014/main" id="{61100178-ACB8-48F4-9BDE-8622E2B4C279}"/>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5" name="直線コネクタ 824">
          <a:extLst>
            <a:ext uri="{FF2B5EF4-FFF2-40B4-BE49-F238E27FC236}">
              <a16:creationId xmlns:a16="http://schemas.microsoft.com/office/drawing/2014/main" id="{F216373D-DB3A-479E-AA38-D1E44C2817AF}"/>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6" name="【庁舎】&#10;一人当たり面積平均値テキスト">
          <a:extLst>
            <a:ext uri="{FF2B5EF4-FFF2-40B4-BE49-F238E27FC236}">
              <a16:creationId xmlns:a16="http://schemas.microsoft.com/office/drawing/2014/main" id="{8BEAB587-602D-497B-B4A0-DD6D7649EB6E}"/>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7" name="フローチャート: 判断 826">
          <a:extLst>
            <a:ext uri="{FF2B5EF4-FFF2-40B4-BE49-F238E27FC236}">
              <a16:creationId xmlns:a16="http://schemas.microsoft.com/office/drawing/2014/main" id="{EDBE9157-44B3-4351-AA36-F8866B3F7029}"/>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8" name="フローチャート: 判断 827">
          <a:extLst>
            <a:ext uri="{FF2B5EF4-FFF2-40B4-BE49-F238E27FC236}">
              <a16:creationId xmlns:a16="http://schemas.microsoft.com/office/drawing/2014/main" id="{0063EA58-314C-4634-9096-B63A0BF8D0F4}"/>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9" name="フローチャート: 判断 828">
          <a:extLst>
            <a:ext uri="{FF2B5EF4-FFF2-40B4-BE49-F238E27FC236}">
              <a16:creationId xmlns:a16="http://schemas.microsoft.com/office/drawing/2014/main" id="{4DC099F8-3CF2-403F-8611-75B64752B9CF}"/>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30" name="フローチャート: 判断 829">
          <a:extLst>
            <a:ext uri="{FF2B5EF4-FFF2-40B4-BE49-F238E27FC236}">
              <a16:creationId xmlns:a16="http://schemas.microsoft.com/office/drawing/2014/main" id="{51D66FA8-22C2-4FC0-81E8-D978F4F7A508}"/>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31" name="フローチャート: 判断 830">
          <a:extLst>
            <a:ext uri="{FF2B5EF4-FFF2-40B4-BE49-F238E27FC236}">
              <a16:creationId xmlns:a16="http://schemas.microsoft.com/office/drawing/2014/main" id="{92BC8B37-3FD7-4125-8974-D9449A597486}"/>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CCDEE54-1DEA-420B-B8FA-CA84DEFEB0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05FF126-B5D0-49A1-B049-FFD2427868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D6846DB-3847-4E25-AE21-2699756C6F9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F3EB3E2-13A5-4166-A98D-32F3AD41021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3408166-1551-4EAD-AE2D-17DFA689C7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157480</xdr:rowOff>
    </xdr:from>
    <xdr:to>
      <xdr:col>116</xdr:col>
      <xdr:colOff>114300</xdr:colOff>
      <xdr:row>105</xdr:row>
      <xdr:rowOff>87630</xdr:rowOff>
    </xdr:to>
    <xdr:sp macro="" textlink="">
      <xdr:nvSpPr>
        <xdr:cNvPr id="837" name="楕円 836">
          <a:extLst>
            <a:ext uri="{FF2B5EF4-FFF2-40B4-BE49-F238E27FC236}">
              <a16:creationId xmlns:a16="http://schemas.microsoft.com/office/drawing/2014/main" id="{1669B6D3-6EFC-4DAD-B0D3-2FD7A1862019}"/>
            </a:ext>
          </a:extLst>
        </xdr:cNvPr>
        <xdr:cNvSpPr/>
      </xdr:nvSpPr>
      <xdr:spPr>
        <a:xfrm>
          <a:off x="221107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8907</xdr:rowOff>
    </xdr:from>
    <xdr:ext cx="469744" cy="259045"/>
    <xdr:sp macro="" textlink="">
      <xdr:nvSpPr>
        <xdr:cNvPr id="838" name="【庁舎】&#10;一人当たり面積該当値テキスト">
          <a:extLst>
            <a:ext uri="{FF2B5EF4-FFF2-40B4-BE49-F238E27FC236}">
              <a16:creationId xmlns:a16="http://schemas.microsoft.com/office/drawing/2014/main" id="{E87E22D9-E541-49E1-B3DC-6CCEFD67CC1B}"/>
            </a:ext>
          </a:extLst>
        </xdr:cNvPr>
        <xdr:cNvSpPr txBox="1"/>
      </xdr:nvSpPr>
      <xdr:spPr>
        <a:xfrm>
          <a:off x="22199600"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1270</xdr:rowOff>
    </xdr:from>
    <xdr:to>
      <xdr:col>112</xdr:col>
      <xdr:colOff>38100</xdr:colOff>
      <xdr:row>105</xdr:row>
      <xdr:rowOff>102870</xdr:rowOff>
    </xdr:to>
    <xdr:sp macro="" textlink="">
      <xdr:nvSpPr>
        <xdr:cNvPr id="839" name="楕円 838">
          <a:extLst>
            <a:ext uri="{FF2B5EF4-FFF2-40B4-BE49-F238E27FC236}">
              <a16:creationId xmlns:a16="http://schemas.microsoft.com/office/drawing/2014/main" id="{36FD6DA5-1CD1-4A50-BBA6-C1F149161E1D}"/>
            </a:ext>
          </a:extLst>
        </xdr:cNvPr>
        <xdr:cNvSpPr/>
      </xdr:nvSpPr>
      <xdr:spPr>
        <a:xfrm>
          <a:off x="212725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36830</xdr:rowOff>
    </xdr:from>
    <xdr:to>
      <xdr:col>116</xdr:col>
      <xdr:colOff>63500</xdr:colOff>
      <xdr:row>105</xdr:row>
      <xdr:rowOff>52070</xdr:rowOff>
    </xdr:to>
    <xdr:cxnSp macro="">
      <xdr:nvCxnSpPr>
        <xdr:cNvPr id="840" name="直線コネクタ 839">
          <a:extLst>
            <a:ext uri="{FF2B5EF4-FFF2-40B4-BE49-F238E27FC236}">
              <a16:creationId xmlns:a16="http://schemas.microsoft.com/office/drawing/2014/main" id="{75AF0499-EF5A-45EB-9609-9E3CE618C8AC}"/>
            </a:ext>
          </a:extLst>
        </xdr:cNvPr>
        <xdr:cNvCxnSpPr/>
      </xdr:nvCxnSpPr>
      <xdr:spPr>
        <a:xfrm flipV="1">
          <a:off x="21323300" y="18039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154939</xdr:rowOff>
    </xdr:from>
    <xdr:to>
      <xdr:col>107</xdr:col>
      <xdr:colOff>101600</xdr:colOff>
      <xdr:row>105</xdr:row>
      <xdr:rowOff>85089</xdr:rowOff>
    </xdr:to>
    <xdr:sp macro="" textlink="">
      <xdr:nvSpPr>
        <xdr:cNvPr id="841" name="楕円 840">
          <a:extLst>
            <a:ext uri="{FF2B5EF4-FFF2-40B4-BE49-F238E27FC236}">
              <a16:creationId xmlns:a16="http://schemas.microsoft.com/office/drawing/2014/main" id="{EF7DA3F0-8922-4D69-992A-049E7546492D}"/>
            </a:ext>
          </a:extLst>
        </xdr:cNvPr>
        <xdr:cNvSpPr/>
      </xdr:nvSpPr>
      <xdr:spPr>
        <a:xfrm>
          <a:off x="20383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34289</xdr:rowOff>
    </xdr:from>
    <xdr:to>
      <xdr:col>111</xdr:col>
      <xdr:colOff>177800</xdr:colOff>
      <xdr:row>105</xdr:row>
      <xdr:rowOff>52070</xdr:rowOff>
    </xdr:to>
    <xdr:cxnSp macro="">
      <xdr:nvCxnSpPr>
        <xdr:cNvPr id="842" name="直線コネクタ 841">
          <a:extLst>
            <a:ext uri="{FF2B5EF4-FFF2-40B4-BE49-F238E27FC236}">
              <a16:creationId xmlns:a16="http://schemas.microsoft.com/office/drawing/2014/main" id="{217D3B17-3AEE-4A8F-9DAD-2A7FC5FC1F58}"/>
            </a:ext>
          </a:extLst>
        </xdr:cNvPr>
        <xdr:cNvCxnSpPr/>
      </xdr:nvCxnSpPr>
      <xdr:spPr>
        <a:xfrm>
          <a:off x="20434300" y="180365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161289</xdr:rowOff>
    </xdr:from>
    <xdr:to>
      <xdr:col>102</xdr:col>
      <xdr:colOff>165100</xdr:colOff>
      <xdr:row>105</xdr:row>
      <xdr:rowOff>91439</xdr:rowOff>
    </xdr:to>
    <xdr:sp macro="" textlink="">
      <xdr:nvSpPr>
        <xdr:cNvPr id="843" name="楕円 842">
          <a:extLst>
            <a:ext uri="{FF2B5EF4-FFF2-40B4-BE49-F238E27FC236}">
              <a16:creationId xmlns:a16="http://schemas.microsoft.com/office/drawing/2014/main" id="{AB5A4097-A94F-4526-BA00-22E94C80ED95}"/>
            </a:ext>
          </a:extLst>
        </xdr:cNvPr>
        <xdr:cNvSpPr/>
      </xdr:nvSpPr>
      <xdr:spPr>
        <a:xfrm>
          <a:off x="19494500" y="179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34289</xdr:rowOff>
    </xdr:from>
    <xdr:to>
      <xdr:col>107</xdr:col>
      <xdr:colOff>50800</xdr:colOff>
      <xdr:row>105</xdr:row>
      <xdr:rowOff>40639</xdr:rowOff>
    </xdr:to>
    <xdr:cxnSp macro="">
      <xdr:nvCxnSpPr>
        <xdr:cNvPr id="844" name="直線コネクタ 843">
          <a:extLst>
            <a:ext uri="{FF2B5EF4-FFF2-40B4-BE49-F238E27FC236}">
              <a16:creationId xmlns:a16="http://schemas.microsoft.com/office/drawing/2014/main" id="{4FBE5021-6457-447A-BBFA-EF47E37D190F}"/>
            </a:ext>
          </a:extLst>
        </xdr:cNvPr>
        <xdr:cNvCxnSpPr/>
      </xdr:nvCxnSpPr>
      <xdr:spPr>
        <a:xfrm flipV="1">
          <a:off x="19545300" y="180365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102870</xdr:rowOff>
    </xdr:from>
    <xdr:to>
      <xdr:col>98</xdr:col>
      <xdr:colOff>38100</xdr:colOff>
      <xdr:row>106</xdr:row>
      <xdr:rowOff>33020</xdr:rowOff>
    </xdr:to>
    <xdr:sp macro="" textlink="">
      <xdr:nvSpPr>
        <xdr:cNvPr id="845" name="楕円 844">
          <a:extLst>
            <a:ext uri="{FF2B5EF4-FFF2-40B4-BE49-F238E27FC236}">
              <a16:creationId xmlns:a16="http://schemas.microsoft.com/office/drawing/2014/main" id="{D73B0237-42E4-4FFB-84EC-86F15E38C1A5}"/>
            </a:ext>
          </a:extLst>
        </xdr:cNvPr>
        <xdr:cNvSpPr/>
      </xdr:nvSpPr>
      <xdr:spPr>
        <a:xfrm>
          <a:off x="18605500" y="181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40639</xdr:rowOff>
    </xdr:from>
    <xdr:to>
      <xdr:col>102</xdr:col>
      <xdr:colOff>114300</xdr:colOff>
      <xdr:row>105</xdr:row>
      <xdr:rowOff>153670</xdr:rowOff>
    </xdr:to>
    <xdr:cxnSp macro="">
      <xdr:nvCxnSpPr>
        <xdr:cNvPr id="846" name="直線コネクタ 845">
          <a:extLst>
            <a:ext uri="{FF2B5EF4-FFF2-40B4-BE49-F238E27FC236}">
              <a16:creationId xmlns:a16="http://schemas.microsoft.com/office/drawing/2014/main" id="{AB3C1073-CE56-499D-B04C-5624F04B6F83}"/>
            </a:ext>
          </a:extLst>
        </xdr:cNvPr>
        <xdr:cNvCxnSpPr/>
      </xdr:nvCxnSpPr>
      <xdr:spPr>
        <a:xfrm flipV="1">
          <a:off x="18656300" y="18042889"/>
          <a:ext cx="889000" cy="1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7" name="n_1aveValue【庁舎】&#10;一人当たり面積">
          <a:extLst>
            <a:ext uri="{FF2B5EF4-FFF2-40B4-BE49-F238E27FC236}">
              <a16:creationId xmlns:a16="http://schemas.microsoft.com/office/drawing/2014/main" id="{B57F4E86-ECB6-4B70-90DA-AAAA929D4367}"/>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8" name="n_2aveValue【庁舎】&#10;一人当たり面積">
          <a:extLst>
            <a:ext uri="{FF2B5EF4-FFF2-40B4-BE49-F238E27FC236}">
              <a16:creationId xmlns:a16="http://schemas.microsoft.com/office/drawing/2014/main" id="{4517CD54-8527-4FB6-A2F2-B24A20B643D9}"/>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9" name="n_3aveValue【庁舎】&#10;一人当たり面積">
          <a:extLst>
            <a:ext uri="{FF2B5EF4-FFF2-40B4-BE49-F238E27FC236}">
              <a16:creationId xmlns:a16="http://schemas.microsoft.com/office/drawing/2014/main" id="{E4FEDC1E-C7B1-4A38-9859-B617CBB56195}"/>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50" name="n_4aveValue【庁舎】&#10;一人当たり面積">
          <a:extLst>
            <a:ext uri="{FF2B5EF4-FFF2-40B4-BE49-F238E27FC236}">
              <a16:creationId xmlns:a16="http://schemas.microsoft.com/office/drawing/2014/main" id="{FA14880D-E16F-4C3C-AEF3-DA0E0708FA75}"/>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119397</xdr:rowOff>
    </xdr:from>
    <xdr:ext cx="469744" cy="259045"/>
    <xdr:sp macro="" textlink="">
      <xdr:nvSpPr>
        <xdr:cNvPr id="851" name="n_1mainValue【庁舎】&#10;一人当たり面積">
          <a:extLst>
            <a:ext uri="{FF2B5EF4-FFF2-40B4-BE49-F238E27FC236}">
              <a16:creationId xmlns:a16="http://schemas.microsoft.com/office/drawing/2014/main" id="{383BAA10-2B21-4A24-8CE6-FA3773FA8DE8}"/>
            </a:ext>
          </a:extLst>
        </xdr:cNvPr>
        <xdr:cNvSpPr txBox="1"/>
      </xdr:nvSpPr>
      <xdr:spPr>
        <a:xfrm>
          <a:off x="21075727" y="1777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101616</xdr:rowOff>
    </xdr:from>
    <xdr:ext cx="469744" cy="259045"/>
    <xdr:sp macro="" textlink="">
      <xdr:nvSpPr>
        <xdr:cNvPr id="852" name="n_2mainValue【庁舎】&#10;一人当たり面積">
          <a:extLst>
            <a:ext uri="{FF2B5EF4-FFF2-40B4-BE49-F238E27FC236}">
              <a16:creationId xmlns:a16="http://schemas.microsoft.com/office/drawing/2014/main" id="{43D2076B-04DA-4584-9135-192A80967ABB}"/>
            </a:ext>
          </a:extLst>
        </xdr:cNvPr>
        <xdr:cNvSpPr txBox="1"/>
      </xdr:nvSpPr>
      <xdr:spPr>
        <a:xfrm>
          <a:off x="20199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107966</xdr:rowOff>
    </xdr:from>
    <xdr:ext cx="469744" cy="259045"/>
    <xdr:sp macro="" textlink="">
      <xdr:nvSpPr>
        <xdr:cNvPr id="853" name="n_3mainValue【庁舎】&#10;一人当たり面積">
          <a:extLst>
            <a:ext uri="{FF2B5EF4-FFF2-40B4-BE49-F238E27FC236}">
              <a16:creationId xmlns:a16="http://schemas.microsoft.com/office/drawing/2014/main" id="{3CD3427E-33F6-4604-BA41-85E630AE66D0}"/>
            </a:ext>
          </a:extLst>
        </xdr:cNvPr>
        <xdr:cNvSpPr txBox="1"/>
      </xdr:nvSpPr>
      <xdr:spPr>
        <a:xfrm>
          <a:off x="19310427" y="1776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49547</xdr:rowOff>
    </xdr:from>
    <xdr:ext cx="469744" cy="259045"/>
    <xdr:sp macro="" textlink="">
      <xdr:nvSpPr>
        <xdr:cNvPr id="854" name="n_4mainValue【庁舎】&#10;一人当たり面積">
          <a:extLst>
            <a:ext uri="{FF2B5EF4-FFF2-40B4-BE49-F238E27FC236}">
              <a16:creationId xmlns:a16="http://schemas.microsoft.com/office/drawing/2014/main" id="{F20A4B95-86B5-4A4E-936B-6BAAB996115C}"/>
            </a:ext>
          </a:extLst>
        </xdr:cNvPr>
        <xdr:cNvSpPr txBox="1"/>
      </xdr:nvSpPr>
      <xdr:spPr>
        <a:xfrm>
          <a:off x="18421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7F31461E-03D0-4C5C-8A31-64B1042DBA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C8EF6D97-9DF4-47B0-8004-A8B7C5D873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F511D68F-C5B1-43A1-B41E-E8AF4491BEE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体育館・プールについては、取得価額等の大部分を占めるながと総合体育館が平成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年度建設で、残存価格が残っていることから、類似団体と比べて有形固定資産減価償却率が低くなっている。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一般廃棄物処理施設については、老朽化が進んでいた可燃ごみ焼却施設を萩市と共同で平成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建設を行ったこと、また、跡地に新たにプラスチック製容器包装類と紙製容器包装類を分別・資源化するためのリサイクル施設を建設したことから、類似団体と比べて有形固定資産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消防施設についても、平成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年度に消防庁舎の建て替えが完了し、有形固定資産減価償却率が平成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年度から大きく下がっている。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庁舎についても、令和２年度に本庁舎の建て替えが完了し、有形固定資産減価償却率が令和２年度から大きく下がり、類似団体と比べて低くなっている。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30,920
30,404
357.31
22,913,086
21,466,025
1,136,437
12,579,152
19,181,221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民税の減等による基準財政収入額の減少、臨時財政対策債償還基金費の皆増による基準財政需要額の増加が見られたものの、いずれも変動幅がわずかであったことから、単年度の財政力指数は微減となった。３か年平均は前年度と同率であり、類似団体平均値を下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今後も人口減少、少子高齢化の進行による市税等の収入減が予想される中で、歳入規模・構造に見合った歳出構造への転換に努める。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22860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普通交付税等の増により経常一般財源歳入額が増加したものの、人件費等の増により経常経費充当一般財源が増加したことから、比率が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％悪化し、類似団体平均値を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今後も歳出の適正化と歳入の確保に努める。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135709</xdr:rowOff>
    </xdr:from>
    <xdr:to>
      <xdr:col>23</xdr:col>
      <xdr:colOff>133350</xdr:colOff>
      <xdr:row>60</xdr:row>
      <xdr:rowOff>152944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2270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4717</xdr:rowOff>
    </xdr:from>
    <xdr:to>
      <xdr:col>19</xdr:col>
      <xdr:colOff>133350</xdr:colOff>
      <xdr:row>60</xdr:row>
      <xdr:rowOff>135709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91717"/>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4717</xdr:rowOff>
    </xdr:from>
    <xdr:to>
      <xdr:col>15</xdr:col>
      <xdr:colOff>82550</xdr:colOff>
      <xdr:row>61</xdr:row>
      <xdr:rowOff>84909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91717"/>
          <a:ext cx="889000" cy="2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104684</xdr:rowOff>
    </xdr:from>
    <xdr:to>
      <xdr:col>11</xdr:col>
      <xdr:colOff>31750</xdr:colOff>
      <xdr:row>61</xdr:row>
      <xdr:rowOff>84909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91684"/>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102144</xdr:rowOff>
    </xdr:from>
    <xdr:to>
      <xdr:col>23</xdr:col>
      <xdr:colOff>184150</xdr:colOff>
      <xdr:row>61</xdr:row>
      <xdr:rowOff>32294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74221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84909</xdr:rowOff>
    </xdr:from>
    <xdr:to>
      <xdr:col>19</xdr:col>
      <xdr:colOff>184150</xdr:colOff>
      <xdr:row>61</xdr:row>
      <xdr:rowOff>15059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171286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125367</xdr:rowOff>
    </xdr:from>
    <xdr:to>
      <xdr:col>15</xdr:col>
      <xdr:colOff>133350</xdr:colOff>
      <xdr:row>60</xdr:row>
      <xdr:rowOff>55517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40294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34109</xdr:rowOff>
    </xdr:from>
    <xdr:to>
      <xdr:col>11</xdr:col>
      <xdr:colOff>82550</xdr:colOff>
      <xdr:row>61</xdr:row>
      <xdr:rowOff>135709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120486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53884</xdr:rowOff>
    </xdr:from>
    <xdr:to>
      <xdr:col>7</xdr:col>
      <xdr:colOff>31750</xdr:colOff>
      <xdr:row>60</xdr:row>
      <xdr:rowOff>155484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165661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物価高騰による影響や給与改定等により、人件費は前年度比で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％の増、物件費は前年度比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％の増と、いずれも増加しており、人口１人当たり人件費・物件費等の決算額は前年度と比較して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引き続き、行政組織の適正化と、経常経費の抑制に努める。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68593</xdr:rowOff>
    </xdr:from>
    <xdr:to>
      <xdr:col>23</xdr:col>
      <xdr:colOff>133350</xdr:colOff>
      <xdr:row>82</xdr:row>
      <xdr:rowOff>93931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27493"/>
          <a:ext cx="838200" cy="2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47805</xdr:rowOff>
    </xdr:from>
    <xdr:to>
      <xdr:col>19</xdr:col>
      <xdr:colOff>133350</xdr:colOff>
      <xdr:row>82</xdr:row>
      <xdr:rowOff>68593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06705"/>
          <a:ext cx="8890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23444</xdr:rowOff>
    </xdr:from>
    <xdr:to>
      <xdr:col>15</xdr:col>
      <xdr:colOff>82550</xdr:colOff>
      <xdr:row>82</xdr:row>
      <xdr:rowOff>47805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82344"/>
          <a:ext cx="889000" cy="2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11193</xdr:rowOff>
    </xdr:from>
    <xdr:to>
      <xdr:col>11</xdr:col>
      <xdr:colOff>31750</xdr:colOff>
      <xdr:row>82</xdr:row>
      <xdr:rowOff>23444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70093"/>
          <a:ext cx="889000" cy="1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43131</xdr:rowOff>
    </xdr:from>
    <xdr:to>
      <xdr:col>23</xdr:col>
      <xdr:colOff>184150</xdr:colOff>
      <xdr:row>82</xdr:row>
      <xdr:rowOff>144731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0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15208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7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17793</xdr:rowOff>
    </xdr:from>
    <xdr:to>
      <xdr:col>19</xdr:col>
      <xdr:colOff>184150</xdr:colOff>
      <xdr:row>82</xdr:row>
      <xdr:rowOff>119393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7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104170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6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168455</xdr:rowOff>
    </xdr:from>
    <xdr:to>
      <xdr:col>15</xdr:col>
      <xdr:colOff>133350</xdr:colOff>
      <xdr:row>82</xdr:row>
      <xdr:rowOff>98605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83382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144094</xdr:rowOff>
    </xdr:from>
    <xdr:to>
      <xdr:col>11</xdr:col>
      <xdr:colOff>82550</xdr:colOff>
      <xdr:row>82</xdr:row>
      <xdr:rowOff>74244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59021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1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131843</xdr:rowOff>
    </xdr:from>
    <xdr:to>
      <xdr:col>7</xdr:col>
      <xdr:colOff>31750</xdr:colOff>
      <xdr:row>82</xdr:row>
      <xdr:rowOff>61993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1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46770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減となり、引き続き類似団体平均値を下回っている。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今後も定員管理と合わせて、給与構造の改革等を講じ、人件費総額の抑制に努める。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988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122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86</xdr:row>
      <xdr:rowOff>21166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5862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85372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5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定員適正化計画による職員数の削減を進めたものの、旧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町による合併市であることに加え、近年の人口減少も要因となり、人口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人当たり職員数は依然として高い数値となっており、類似団体平均値を大きく上回っていることから、今後も適正な定員管理に努める。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22733</xdr:rowOff>
    </xdr:from>
    <xdr:to>
      <xdr:col>81</xdr:col>
      <xdr:colOff>44450</xdr:colOff>
      <xdr:row>62</xdr:row>
      <xdr:rowOff>54102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52633"/>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137075</xdr:rowOff>
    </xdr:from>
    <xdr:to>
      <xdr:col>77</xdr:col>
      <xdr:colOff>44450</xdr:colOff>
      <xdr:row>62</xdr:row>
      <xdr:rowOff>22733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95525"/>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114554</xdr:rowOff>
    </xdr:from>
    <xdr:to>
      <xdr:col>72</xdr:col>
      <xdr:colOff>203200</xdr:colOff>
      <xdr:row>61</xdr:row>
      <xdr:rowOff>137075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73004"/>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94445</xdr:rowOff>
    </xdr:from>
    <xdr:to>
      <xdr:col>68</xdr:col>
      <xdr:colOff>152400</xdr:colOff>
      <xdr:row>61</xdr:row>
      <xdr:rowOff>114554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528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3302</xdr:rowOff>
    </xdr:from>
    <xdr:to>
      <xdr:col>81</xdr:col>
      <xdr:colOff>95250</xdr:colOff>
      <xdr:row>62</xdr:row>
      <xdr:rowOff>104902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146829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0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143383</xdr:rowOff>
    </xdr:from>
    <xdr:to>
      <xdr:col>77</xdr:col>
      <xdr:colOff>95250</xdr:colOff>
      <xdr:row>62</xdr:row>
      <xdr:rowOff>73533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58310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88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86275</xdr:rowOff>
    </xdr:from>
    <xdr:to>
      <xdr:col>73</xdr:col>
      <xdr:colOff>44450</xdr:colOff>
      <xdr:row>62</xdr:row>
      <xdr:rowOff>16425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1202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63754</xdr:rowOff>
    </xdr:from>
    <xdr:to>
      <xdr:col>68</xdr:col>
      <xdr:colOff>203200</xdr:colOff>
      <xdr:row>61</xdr:row>
      <xdr:rowOff>165354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150131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43645</xdr:rowOff>
    </xdr:from>
    <xdr:to>
      <xdr:col>64</xdr:col>
      <xdr:colOff>152400</xdr:colOff>
      <xdr:row>61</xdr:row>
      <xdr:rowOff>145245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130022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8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近年実施してきた交付税措置率の低い地方債の発行抑制により、前年度と同じ比率を維持している。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引き続いて類似団体平均値を下回っているが、今後は近年実施してきた大型事業に係る元利償還の開始により、実質公債費比率の上昇が見込まれることから、引き続き交付税措置率の低い市債の発行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36</xdr:row>
      <xdr:rowOff>129117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013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129117</xdr:rowOff>
    </xdr:from>
    <xdr:to>
      <xdr:col>77</xdr:col>
      <xdr:colOff>44450</xdr:colOff>
      <xdr:row>36</xdr:row>
      <xdr:rowOff>131128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0131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131128</xdr:rowOff>
    </xdr:from>
    <xdr:to>
      <xdr:col>72</xdr:col>
      <xdr:colOff>203200</xdr:colOff>
      <xdr:row>36</xdr:row>
      <xdr:rowOff>141182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0332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141182</xdr:rowOff>
    </xdr:from>
    <xdr:to>
      <xdr:col>68</xdr:col>
      <xdr:colOff>152400</xdr:colOff>
      <xdr:row>36</xdr:row>
      <xdr:rowOff>155258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1338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78317</xdr:rowOff>
    </xdr:from>
    <xdr:to>
      <xdr:col>81</xdr:col>
      <xdr:colOff>95250</xdr:colOff>
      <xdr:row>37</xdr:row>
      <xdr:rowOff>8467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94844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9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80328</xdr:rowOff>
    </xdr:from>
    <xdr:to>
      <xdr:col>73</xdr:col>
      <xdr:colOff>44450</xdr:colOff>
      <xdr:row>37</xdr:row>
      <xdr:rowOff>10478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20655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90382</xdr:rowOff>
    </xdr:from>
    <xdr:to>
      <xdr:col>68</xdr:col>
      <xdr:colOff>203200</xdr:colOff>
      <xdr:row>37</xdr:row>
      <xdr:rowOff>20532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30709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104458</xdr:rowOff>
    </xdr:from>
    <xdr:to>
      <xdr:col>64</xdr:col>
      <xdr:colOff>152400</xdr:colOff>
      <xdr:row>37</xdr:row>
      <xdr:rowOff>34608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44785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取崩しを取り止めたことで充当可能基金が増加したことに加えて、近年実施してきた地方債の発行抑制と交付税措置率の高い地方債の優先的な発行により、地方債残高の増加を抑えられていることから、将来負担額は発生し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しかしながら、今後は基準財政需要額が減少し、将来負担比率の上昇が見込まれることから、財政健全化を図る計画的かつ効率的な財政運営に努める。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37931</xdr:rowOff>
    </xdr:from>
    <xdr:to>
      <xdr:col>77</xdr:col>
      <xdr:colOff>44450</xdr:colOff>
      <xdr:row>14</xdr:row>
      <xdr:rowOff>45170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3823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45170</xdr:rowOff>
    </xdr:from>
    <xdr:to>
      <xdr:col>72</xdr:col>
      <xdr:colOff>203200</xdr:colOff>
      <xdr:row>14</xdr:row>
      <xdr:rowOff>101473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45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101473</xdr:rowOff>
    </xdr:from>
    <xdr:to>
      <xdr:col>68</xdr:col>
      <xdr:colOff>152400</xdr:colOff>
      <xdr:row>15</xdr:row>
      <xdr:rowOff>8043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501773"/>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158581</xdr:rowOff>
    </xdr:from>
    <xdr:to>
      <xdr:col>77</xdr:col>
      <xdr:colOff>95250</xdr:colOff>
      <xdr:row>14</xdr:row>
      <xdr:rowOff>88731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98908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56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165820</xdr:rowOff>
    </xdr:from>
    <xdr:to>
      <xdr:col>73</xdr:col>
      <xdr:colOff>44450</xdr:colOff>
      <xdr:row>14</xdr:row>
      <xdr:rowOff>95970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106147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6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50673</xdr:rowOff>
    </xdr:from>
    <xdr:to>
      <xdr:col>68</xdr:col>
      <xdr:colOff>203200</xdr:colOff>
      <xdr:row>14</xdr:row>
      <xdr:rowOff>152273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162450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1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69020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30,920
30,404
357.31
22,913,086
21,466,025
1,136,437
12,579,152
19,181,221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人事院勧告に準じた給与改定等により、職員給が増加していることや、退職手当の増加により、人件費に係る経常収支比率は前年度と比較して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類似団体と比較すると、依然として類似団体平均値を上回る状況であり、今後も民間活力の活用や事務事業の効率化を図り、人件費総額の抑制に努める。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96520</xdr:rowOff>
    </xdr:from>
    <xdr:to>
      <xdr:col>24</xdr:col>
      <xdr:colOff>25400</xdr:colOff>
      <xdr:row>39</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16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96520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1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39</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192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39</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7446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45720</xdr:rowOff>
    </xdr:from>
    <xdr:to>
      <xdr:col>20</xdr:col>
      <xdr:colOff>38100</xdr:colOff>
      <xdr:row>38</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普通交付税等の増による経常一般財源歳入が増加したが、電算システム管理事業の使用料の増等により、物件費に係る経常経費充当一般財源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増加幅が大きいことにより、物件費に係る経常収支比率は前年度と比較して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依然として類似団体平均値を上回る状況であることから、経常経費の削減を図るとともに、アウトソーシングと合わせた公共施設の統廃合や有効活用を図る。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61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49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54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62230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00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障害福祉サービス等給付事業等の増等により、扶助費に係る経常収支比率は前年度と比較して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は下回っているものの、今後も資格審査等の適正化や各種福祉施策の見直しを行い、市民生活に与える直接的な影響を考慮しながら施策の重点化を進め、財政を圧迫する上昇傾向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158750</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8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01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6350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107950</xdr:rowOff>
    </xdr:from>
    <xdr:to>
      <xdr:col>20</xdr:col>
      <xdr:colOff>38100</xdr:colOff>
      <xdr:row>56</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国民健康保険事業への繰出金の減等はあるものの、後期高齢者医療事業への繰出金の増や、交付税の増による経常一般財源歳入額の増加等により、前年度と同水準となっている。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類似団体平均値と同水準となっているが、今後も特別会計の経営効率化や健全経営を図るなど、適正な支出に努める。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09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207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入学エール給付金の皆増や下水道事業負担金の増により、補助費等に係る経常収支比率は前年度と比較して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類似団体平均値は下回っているものの、今後も補助金の交付に関する基準の見直しを行うなど、適正な支出に努める。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53848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21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49276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75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44704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75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44704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75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近年の市債の発行抑制により、公債費の決算額が前年度と比較して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％の減となり、公債費に係る経常収支比率は前年度から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％改善したものの、依然として類似団体平均値を上回っている。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今後は、近年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してきた大型事業に係る元利償還の開始により、公債費の負担割合の増加が見込まれることから、将来の人口減少を見据えて、できる限り地方債残高の圧縮を図っていく。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22225</xdr:rowOff>
    </xdr:from>
    <xdr:to>
      <xdr:col>24</xdr:col>
      <xdr:colOff>25400</xdr:colOff>
      <xdr:row>75</xdr:row>
      <xdr:rowOff>48895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809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48895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714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46990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714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05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142875</xdr:rowOff>
    </xdr:from>
    <xdr:to>
      <xdr:col>24</xdr:col>
      <xdr:colOff>76200</xdr:colOff>
      <xdr:row>75</xdr:row>
      <xdr:rowOff>73025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114952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169545</xdr:rowOff>
    </xdr:from>
    <xdr:to>
      <xdr:col>20</xdr:col>
      <xdr:colOff>38100</xdr:colOff>
      <xdr:row>75</xdr:row>
      <xdr:rowOff>99695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84472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4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133350</xdr:rowOff>
    </xdr:from>
    <xdr:to>
      <xdr:col>15</xdr:col>
      <xdr:colOff>149225</xdr:colOff>
      <xdr:row>75</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0</xdr:rowOff>
    </xdr:from>
    <xdr:to>
      <xdr:col>6</xdr:col>
      <xdr:colOff>171450</xdr:colOff>
      <xdr:row>75</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86377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人件費、扶助費の増により、経常経費充当一般財源が増加となったことから、公債費以外に係る経常収支比率は前年度と比較して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類似団体平均値を上回る状況であることから、引き続き事務事業の見直し等によるコストの削減に努める。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937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163576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069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77</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0690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117856</xdr:rowOff>
    </xdr:from>
    <xdr:to>
      <xdr:col>69</xdr:col>
      <xdr:colOff>92075</xdr:colOff>
      <xdr:row>77</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4805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27703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7383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41221</xdr:rowOff>
    </xdr:from>
    <xdr:to>
      <xdr:col>29</xdr:col>
      <xdr:colOff>127000</xdr:colOff>
      <xdr:row>16</xdr:row>
      <xdr:rowOff>114177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32046"/>
          <a:ext cx="647700" cy="72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114177</xdr:rowOff>
    </xdr:from>
    <xdr:to>
      <xdr:col>26</xdr:col>
      <xdr:colOff>50800</xdr:colOff>
      <xdr:row>16</xdr:row>
      <xdr:rowOff>126227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05002"/>
          <a:ext cx="698500" cy="12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126227</xdr:rowOff>
    </xdr:from>
    <xdr:to>
      <xdr:col>22</xdr:col>
      <xdr:colOff>114300</xdr:colOff>
      <xdr:row>17</xdr:row>
      <xdr:rowOff>38652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17052"/>
          <a:ext cx="698500" cy="83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38652</xdr:rowOff>
    </xdr:from>
    <xdr:to>
      <xdr:col>18</xdr:col>
      <xdr:colOff>177800</xdr:colOff>
      <xdr:row>17</xdr:row>
      <xdr:rowOff>110465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00927"/>
          <a:ext cx="698500" cy="71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161871</xdr:rowOff>
    </xdr:from>
    <xdr:to>
      <xdr:col>29</xdr:col>
      <xdr:colOff>177800</xdr:colOff>
      <xdr:row>16</xdr:row>
      <xdr:rowOff>92021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81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6948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63377</xdr:rowOff>
    </xdr:from>
    <xdr:to>
      <xdr:col>26</xdr:col>
      <xdr:colOff>101600</xdr:colOff>
      <xdr:row>16</xdr:row>
      <xdr:rowOff>164977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54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3704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23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75427</xdr:rowOff>
    </xdr:from>
    <xdr:to>
      <xdr:col>22</xdr:col>
      <xdr:colOff>165100</xdr:colOff>
      <xdr:row>17</xdr:row>
      <xdr:rowOff>5577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66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3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159302</xdr:rowOff>
    </xdr:from>
    <xdr:to>
      <xdr:col>19</xdr:col>
      <xdr:colOff>38100</xdr:colOff>
      <xdr:row>17</xdr:row>
      <xdr:rowOff>89452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0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99629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19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59665</xdr:rowOff>
    </xdr:from>
    <xdr:to>
      <xdr:col>15</xdr:col>
      <xdr:colOff>101600</xdr:colOff>
      <xdr:row>17</xdr:row>
      <xdr:rowOff>161265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171442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71865</xdr:rowOff>
    </xdr:from>
    <xdr:to>
      <xdr:col>29</xdr:col>
      <xdr:colOff>127000</xdr:colOff>
      <xdr:row>38</xdr:row>
      <xdr:rowOff>79474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39465"/>
          <a:ext cx="647700" cy="7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71865</xdr:rowOff>
    </xdr:from>
    <xdr:to>
      <xdr:col>26</xdr:col>
      <xdr:colOff>50800</xdr:colOff>
      <xdr:row>38</xdr:row>
      <xdr:rowOff>86022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39465"/>
          <a:ext cx="698500" cy="1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85219</xdr:rowOff>
    </xdr:from>
    <xdr:to>
      <xdr:col>22</xdr:col>
      <xdr:colOff>114300</xdr:colOff>
      <xdr:row>38</xdr:row>
      <xdr:rowOff>86022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52819"/>
          <a:ext cx="698500" cy="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75657</xdr:rowOff>
    </xdr:from>
    <xdr:to>
      <xdr:col>18</xdr:col>
      <xdr:colOff>177800</xdr:colOff>
      <xdr:row>38</xdr:row>
      <xdr:rowOff>85219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43257"/>
          <a:ext cx="698500" cy="9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28674</xdr:rowOff>
    </xdr:from>
    <xdr:to>
      <xdr:col>29</xdr:col>
      <xdr:colOff>177800</xdr:colOff>
      <xdr:row>38</xdr:row>
      <xdr:rowOff>130274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96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751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6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21065</xdr:rowOff>
    </xdr:from>
    <xdr:to>
      <xdr:col>26</xdr:col>
      <xdr:colOff>101600</xdr:colOff>
      <xdr:row>38</xdr:row>
      <xdr:rowOff>122665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8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107442</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75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35222</xdr:rowOff>
    </xdr:from>
    <xdr:to>
      <xdr:col>22</xdr:col>
      <xdr:colOff>165100</xdr:colOff>
      <xdr:row>38</xdr:row>
      <xdr:rowOff>136822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02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121599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8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34419</xdr:rowOff>
    </xdr:from>
    <xdr:to>
      <xdr:col>19</xdr:col>
      <xdr:colOff>38100</xdr:colOff>
      <xdr:row>38</xdr:row>
      <xdr:rowOff>136019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02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120796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8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24857</xdr:rowOff>
    </xdr:from>
    <xdr:to>
      <xdr:col>15</xdr:col>
      <xdr:colOff>101600</xdr:colOff>
      <xdr:row>38</xdr:row>
      <xdr:rowOff>126457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2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111234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30,920
30,404
357.31
22,913,086
21,466,025
1,136,437
12,579,152
19,181,221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163344</xdr:rowOff>
    </xdr:from>
    <xdr:to>
      <xdr:col>24</xdr:col>
      <xdr:colOff>63500</xdr:colOff>
      <xdr:row>35</xdr:row>
      <xdr:rowOff>119768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92644"/>
          <a:ext cx="838200" cy="12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119768</xdr:rowOff>
    </xdr:from>
    <xdr:to>
      <xdr:col>19</xdr:col>
      <xdr:colOff>177800</xdr:colOff>
      <xdr:row>35</xdr:row>
      <xdr:rowOff>122512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2051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122512</xdr:rowOff>
    </xdr:from>
    <xdr:to>
      <xdr:col>15</xdr:col>
      <xdr:colOff>50800</xdr:colOff>
      <xdr:row>35</xdr:row>
      <xdr:rowOff>127475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23262"/>
          <a:ext cx="889000" cy="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127475</xdr:rowOff>
    </xdr:from>
    <xdr:to>
      <xdr:col>10</xdr:col>
      <xdr:colOff>114300</xdr:colOff>
      <xdr:row>36</xdr:row>
      <xdr:rowOff>166326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28225"/>
          <a:ext cx="889000" cy="2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112544</xdr:rowOff>
    </xdr:from>
    <xdr:to>
      <xdr:col>24</xdr:col>
      <xdr:colOff>114300</xdr:colOff>
      <xdr:row>35</xdr:row>
      <xdr:rowOff>42694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135421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68968</xdr:rowOff>
    </xdr:from>
    <xdr:to>
      <xdr:col>20</xdr:col>
      <xdr:colOff>38100</xdr:colOff>
      <xdr:row>35</xdr:row>
      <xdr:rowOff>170568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15645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4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71712</xdr:rowOff>
    </xdr:from>
    <xdr:to>
      <xdr:col>15</xdr:col>
      <xdr:colOff>101600</xdr:colOff>
      <xdr:row>36</xdr:row>
      <xdr:rowOff>1862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7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18389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4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76675</xdr:rowOff>
    </xdr:from>
    <xdr:to>
      <xdr:col>10</xdr:col>
      <xdr:colOff>165100</xdr:colOff>
      <xdr:row>36</xdr:row>
      <xdr:rowOff>6825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23352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5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115526</xdr:rowOff>
    </xdr:from>
    <xdr:to>
      <xdr:col>6</xdr:col>
      <xdr:colOff>38100</xdr:colOff>
      <xdr:row>37</xdr:row>
      <xdr:rowOff>45676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62203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6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26423</xdr:rowOff>
    </xdr:from>
    <xdr:to>
      <xdr:col>24</xdr:col>
      <xdr:colOff>63500</xdr:colOff>
      <xdr:row>58</xdr:row>
      <xdr:rowOff>33382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70523"/>
          <a:ext cx="8382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33382</xdr:rowOff>
    </xdr:from>
    <xdr:to>
      <xdr:col>19</xdr:col>
      <xdr:colOff>177800</xdr:colOff>
      <xdr:row>58</xdr:row>
      <xdr:rowOff>46720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77482"/>
          <a:ext cx="8890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46720</xdr:rowOff>
    </xdr:from>
    <xdr:to>
      <xdr:col>15</xdr:col>
      <xdr:colOff>50800</xdr:colOff>
      <xdr:row>58</xdr:row>
      <xdr:rowOff>65377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90820"/>
          <a:ext cx="889000" cy="1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51188</xdr:rowOff>
    </xdr:from>
    <xdr:to>
      <xdr:col>10</xdr:col>
      <xdr:colOff>114300</xdr:colOff>
      <xdr:row>58</xdr:row>
      <xdr:rowOff>65377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95288"/>
          <a:ext cx="889000" cy="1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147073</xdr:rowOff>
    </xdr:from>
    <xdr:to>
      <xdr:col>24</xdr:col>
      <xdr:colOff>114300</xdr:colOff>
      <xdr:row>58</xdr:row>
      <xdr:rowOff>77223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154032</xdr:rowOff>
    </xdr:from>
    <xdr:to>
      <xdr:col>20</xdr:col>
      <xdr:colOff>38100</xdr:colOff>
      <xdr:row>58</xdr:row>
      <xdr:rowOff>84182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75309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167370</xdr:rowOff>
    </xdr:from>
    <xdr:to>
      <xdr:col>15</xdr:col>
      <xdr:colOff>101600</xdr:colOff>
      <xdr:row>58</xdr:row>
      <xdr:rowOff>97520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88647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14577</xdr:rowOff>
    </xdr:from>
    <xdr:to>
      <xdr:col>10</xdr:col>
      <xdr:colOff>165100</xdr:colOff>
      <xdr:row>58</xdr:row>
      <xdr:rowOff>116177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5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107304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388</xdr:rowOff>
    </xdr:from>
    <xdr:to>
      <xdr:col>6</xdr:col>
      <xdr:colOff>38100</xdr:colOff>
      <xdr:row>58</xdr:row>
      <xdr:rowOff>101988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93115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3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157265</xdr:rowOff>
    </xdr:from>
    <xdr:to>
      <xdr:col>24</xdr:col>
      <xdr:colOff>63500</xdr:colOff>
      <xdr:row>78</xdr:row>
      <xdr:rowOff>56890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58915"/>
          <a:ext cx="838200" cy="7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42469</xdr:rowOff>
    </xdr:from>
    <xdr:to>
      <xdr:col>19</xdr:col>
      <xdr:colOff>177800</xdr:colOff>
      <xdr:row>78</xdr:row>
      <xdr:rowOff>56890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15569"/>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42469</xdr:rowOff>
    </xdr:from>
    <xdr:to>
      <xdr:col>15</xdr:col>
      <xdr:colOff>50800</xdr:colOff>
      <xdr:row>78</xdr:row>
      <xdr:rowOff>72510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15569"/>
          <a:ext cx="889000" cy="3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72510</xdr:rowOff>
    </xdr:from>
    <xdr:to>
      <xdr:col>10</xdr:col>
      <xdr:colOff>114300</xdr:colOff>
      <xdr:row>78</xdr:row>
      <xdr:rowOff>76912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45610"/>
          <a:ext cx="889000" cy="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106465</xdr:rowOff>
    </xdr:from>
    <xdr:to>
      <xdr:col>24</xdr:col>
      <xdr:colOff>114300</xdr:colOff>
      <xdr:row>78</xdr:row>
      <xdr:rowOff>36615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129342</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6090</xdr:rowOff>
    </xdr:from>
    <xdr:to>
      <xdr:col>20</xdr:col>
      <xdr:colOff>38100</xdr:colOff>
      <xdr:row>78</xdr:row>
      <xdr:rowOff>107690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98817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7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163119</xdr:rowOff>
    </xdr:from>
    <xdr:to>
      <xdr:col>15</xdr:col>
      <xdr:colOff>101600</xdr:colOff>
      <xdr:row>78</xdr:row>
      <xdr:rowOff>93269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84396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5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21710</xdr:rowOff>
    </xdr:from>
    <xdr:to>
      <xdr:col>10</xdr:col>
      <xdr:colOff>165100</xdr:colOff>
      <xdr:row>78</xdr:row>
      <xdr:rowOff>123310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114437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8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26112</xdr:rowOff>
    </xdr:from>
    <xdr:to>
      <xdr:col>6</xdr:col>
      <xdr:colOff>38100</xdr:colOff>
      <xdr:row>78</xdr:row>
      <xdr:rowOff>127712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9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144239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90818</xdr:rowOff>
    </xdr:from>
    <xdr:to>
      <xdr:col>24</xdr:col>
      <xdr:colOff>63500</xdr:colOff>
      <xdr:row>97</xdr:row>
      <xdr:rowOff>22535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50018"/>
          <a:ext cx="838200" cy="10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56009</xdr:rowOff>
    </xdr:from>
    <xdr:to>
      <xdr:col>19</xdr:col>
      <xdr:colOff>177800</xdr:colOff>
      <xdr:row>97</xdr:row>
      <xdr:rowOff>22535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15209"/>
          <a:ext cx="889000" cy="13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56009</xdr:rowOff>
    </xdr:from>
    <xdr:to>
      <xdr:col>15</xdr:col>
      <xdr:colOff>50800</xdr:colOff>
      <xdr:row>97</xdr:row>
      <xdr:rowOff>75647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15209"/>
          <a:ext cx="889000" cy="19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74313</xdr:rowOff>
    </xdr:from>
    <xdr:to>
      <xdr:col>10</xdr:col>
      <xdr:colOff>114300</xdr:colOff>
      <xdr:row>97</xdr:row>
      <xdr:rowOff>75647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04963"/>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40018</xdr:rowOff>
    </xdr:from>
    <xdr:to>
      <xdr:col>24</xdr:col>
      <xdr:colOff>114300</xdr:colOff>
      <xdr:row>96</xdr:row>
      <xdr:rowOff>141618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18445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7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143185</xdr:rowOff>
    </xdr:from>
    <xdr:to>
      <xdr:col>20</xdr:col>
      <xdr:colOff>38100</xdr:colOff>
      <xdr:row>97</xdr:row>
      <xdr:rowOff>73335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64462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9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5209</xdr:rowOff>
    </xdr:from>
    <xdr:to>
      <xdr:col>15</xdr:col>
      <xdr:colOff>101600</xdr:colOff>
      <xdr:row>96</xdr:row>
      <xdr:rowOff>106809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97936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5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24847</xdr:rowOff>
    </xdr:from>
    <xdr:to>
      <xdr:col>10</xdr:col>
      <xdr:colOff>165100</xdr:colOff>
      <xdr:row>97</xdr:row>
      <xdr:rowOff>126447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117574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23513</xdr:rowOff>
    </xdr:from>
    <xdr:to>
      <xdr:col>6</xdr:col>
      <xdr:colOff>38100</xdr:colOff>
      <xdr:row>97</xdr:row>
      <xdr:rowOff>125113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116240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4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170690</xdr:rowOff>
    </xdr:from>
    <xdr:to>
      <xdr:col>55</xdr:col>
      <xdr:colOff>0</xdr:colOff>
      <xdr:row>37</xdr:row>
      <xdr:rowOff>17890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42890"/>
          <a:ext cx="8382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17890</xdr:rowOff>
    </xdr:from>
    <xdr:to>
      <xdr:col>50</xdr:col>
      <xdr:colOff>114300</xdr:colOff>
      <xdr:row>37</xdr:row>
      <xdr:rowOff>75623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61540"/>
          <a:ext cx="889000" cy="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27031</xdr:rowOff>
    </xdr:from>
    <xdr:to>
      <xdr:col>45</xdr:col>
      <xdr:colOff>177800</xdr:colOff>
      <xdr:row>37</xdr:row>
      <xdr:rowOff>75623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27781"/>
          <a:ext cx="889000" cy="39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27031</xdr:rowOff>
    </xdr:from>
    <xdr:to>
      <xdr:col>41</xdr:col>
      <xdr:colOff>50800</xdr:colOff>
      <xdr:row>37</xdr:row>
      <xdr:rowOff>132964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27781"/>
          <a:ext cx="889000" cy="44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119890</xdr:rowOff>
    </xdr:from>
    <xdr:to>
      <xdr:col>55</xdr:col>
      <xdr:colOff>50800</xdr:colOff>
      <xdr:row>37</xdr:row>
      <xdr:rowOff>50040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98317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7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138540</xdr:rowOff>
    </xdr:from>
    <xdr:to>
      <xdr:col>50</xdr:col>
      <xdr:colOff>165100</xdr:colOff>
      <xdr:row>37</xdr:row>
      <xdr:rowOff>68690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59817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0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24823</xdr:rowOff>
    </xdr:from>
    <xdr:to>
      <xdr:col>46</xdr:col>
      <xdr:colOff>38100</xdr:colOff>
      <xdr:row>37</xdr:row>
      <xdr:rowOff>126423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117550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147681</xdr:rowOff>
    </xdr:from>
    <xdr:to>
      <xdr:col>41</xdr:col>
      <xdr:colOff>101600</xdr:colOff>
      <xdr:row>35</xdr:row>
      <xdr:rowOff>77831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68958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6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82164</xdr:rowOff>
    </xdr:from>
    <xdr:to>
      <xdr:col>36</xdr:col>
      <xdr:colOff>165100</xdr:colOff>
      <xdr:row>38</xdr:row>
      <xdr:rowOff>12314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3441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123401</xdr:rowOff>
    </xdr:from>
    <xdr:to>
      <xdr:col>55</xdr:col>
      <xdr:colOff>0</xdr:colOff>
      <xdr:row>58</xdr:row>
      <xdr:rowOff>19591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96051"/>
          <a:ext cx="838200" cy="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123401</xdr:rowOff>
    </xdr:from>
    <xdr:to>
      <xdr:col>50</xdr:col>
      <xdr:colOff>114300</xdr:colOff>
      <xdr:row>57</xdr:row>
      <xdr:rowOff>149016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96051"/>
          <a:ext cx="889000" cy="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89936</xdr:rowOff>
    </xdr:from>
    <xdr:to>
      <xdr:col>45</xdr:col>
      <xdr:colOff>177800</xdr:colOff>
      <xdr:row>57</xdr:row>
      <xdr:rowOff>149016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62586"/>
          <a:ext cx="8890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16274</xdr:rowOff>
    </xdr:from>
    <xdr:to>
      <xdr:col>41</xdr:col>
      <xdr:colOff>50800</xdr:colOff>
      <xdr:row>57</xdr:row>
      <xdr:rowOff>89936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17474"/>
          <a:ext cx="889000" cy="24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140241</xdr:rowOff>
    </xdr:from>
    <xdr:to>
      <xdr:col>55</xdr:col>
      <xdr:colOff>50800</xdr:colOff>
      <xdr:row>58</xdr:row>
      <xdr:rowOff>70391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55168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72601</xdr:rowOff>
    </xdr:from>
    <xdr:to>
      <xdr:col>50</xdr:col>
      <xdr:colOff>165100</xdr:colOff>
      <xdr:row>58</xdr:row>
      <xdr:rowOff>2751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165328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3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98216</xdr:rowOff>
    </xdr:from>
    <xdr:to>
      <xdr:col>46</xdr:col>
      <xdr:colOff>38100</xdr:colOff>
      <xdr:row>58</xdr:row>
      <xdr:rowOff>28366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19493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6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39136</xdr:rowOff>
    </xdr:from>
    <xdr:to>
      <xdr:col>41</xdr:col>
      <xdr:colOff>101600</xdr:colOff>
      <xdr:row>57</xdr:row>
      <xdr:rowOff>140736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157263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58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136924</xdr:rowOff>
    </xdr:from>
    <xdr:to>
      <xdr:col>36</xdr:col>
      <xdr:colOff>165100</xdr:colOff>
      <xdr:row>56</xdr:row>
      <xdr:rowOff>67074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83601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4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148717</xdr:rowOff>
    </xdr:from>
    <xdr:to>
      <xdr:col>55</xdr:col>
      <xdr:colOff>0</xdr:colOff>
      <xdr:row>79</xdr:row>
      <xdr:rowOff>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1817"/>
          <a:ext cx="8382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146025</xdr:rowOff>
    </xdr:from>
    <xdr:to>
      <xdr:col>50</xdr:col>
      <xdr:colOff>114300</xdr:colOff>
      <xdr:row>79</xdr:row>
      <xdr:rowOff>5601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19125"/>
          <a:ext cx="889000" cy="3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138976</xdr:rowOff>
    </xdr:from>
    <xdr:to>
      <xdr:col>45</xdr:col>
      <xdr:colOff>177800</xdr:colOff>
      <xdr:row>78</xdr:row>
      <xdr:rowOff>146025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40626"/>
          <a:ext cx="889000" cy="17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145035</xdr:rowOff>
    </xdr:from>
    <xdr:to>
      <xdr:col>41</xdr:col>
      <xdr:colOff>50800</xdr:colOff>
      <xdr:row>77</xdr:row>
      <xdr:rowOff>138976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75235"/>
          <a:ext cx="889000" cy="16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97917</xdr:rowOff>
    </xdr:from>
    <xdr:to>
      <xdr:col>55</xdr:col>
      <xdr:colOff>50800</xdr:colOff>
      <xdr:row>79</xdr:row>
      <xdr:rowOff>28067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12844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126251</xdr:rowOff>
    </xdr:from>
    <xdr:to>
      <xdr:col>50</xdr:col>
      <xdr:colOff>165100</xdr:colOff>
      <xdr:row>79</xdr:row>
      <xdr:rowOff>56401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47528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95225</xdr:rowOff>
    </xdr:from>
    <xdr:to>
      <xdr:col>46</xdr:col>
      <xdr:colOff>38100</xdr:colOff>
      <xdr:row>79</xdr:row>
      <xdr:rowOff>25375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16502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6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88176</xdr:rowOff>
    </xdr:from>
    <xdr:to>
      <xdr:col>41</xdr:col>
      <xdr:colOff>101600</xdr:colOff>
      <xdr:row>78</xdr:row>
      <xdr:rowOff>18326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9453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94235</xdr:rowOff>
    </xdr:from>
    <xdr:to>
      <xdr:col>36</xdr:col>
      <xdr:colOff>165100</xdr:colOff>
      <xdr:row>77</xdr:row>
      <xdr:rowOff>24385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40911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9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153974</xdr:rowOff>
    </xdr:from>
    <xdr:to>
      <xdr:col>55</xdr:col>
      <xdr:colOff>0</xdr:colOff>
      <xdr:row>98</xdr:row>
      <xdr:rowOff>49913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84624"/>
          <a:ext cx="838200" cy="6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153974</xdr:rowOff>
    </xdr:from>
    <xdr:to>
      <xdr:col>50</xdr:col>
      <xdr:colOff>114300</xdr:colOff>
      <xdr:row>98</xdr:row>
      <xdr:rowOff>8452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84624"/>
          <a:ext cx="8890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155890</xdr:rowOff>
    </xdr:from>
    <xdr:to>
      <xdr:col>45</xdr:col>
      <xdr:colOff>177800</xdr:colOff>
      <xdr:row>98</xdr:row>
      <xdr:rowOff>8452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86540"/>
          <a:ext cx="889000" cy="2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122788</xdr:rowOff>
    </xdr:from>
    <xdr:to>
      <xdr:col>41</xdr:col>
      <xdr:colOff>50800</xdr:colOff>
      <xdr:row>97</xdr:row>
      <xdr:rowOff>155890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81988"/>
          <a:ext cx="889000" cy="20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170563</xdr:rowOff>
    </xdr:from>
    <xdr:to>
      <xdr:col>55</xdr:col>
      <xdr:colOff>50800</xdr:colOff>
      <xdr:row>98</xdr:row>
      <xdr:rowOff>100713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103174</xdr:rowOff>
    </xdr:from>
    <xdr:to>
      <xdr:col>50</xdr:col>
      <xdr:colOff>165100</xdr:colOff>
      <xdr:row>98</xdr:row>
      <xdr:rowOff>33324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49851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0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129102</xdr:rowOff>
    </xdr:from>
    <xdr:to>
      <xdr:col>46</xdr:col>
      <xdr:colOff>38100</xdr:colOff>
      <xdr:row>98</xdr:row>
      <xdr:rowOff>59252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75779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3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105090</xdr:rowOff>
    </xdr:from>
    <xdr:to>
      <xdr:col>41</xdr:col>
      <xdr:colOff>101600</xdr:colOff>
      <xdr:row>98</xdr:row>
      <xdr:rowOff>35240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51767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71988</xdr:rowOff>
    </xdr:from>
    <xdr:to>
      <xdr:col>36</xdr:col>
      <xdr:colOff>165100</xdr:colOff>
      <xdr:row>97</xdr:row>
      <xdr:rowOff>2138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3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18665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0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140284</xdr:rowOff>
    </xdr:from>
    <xdr:to>
      <xdr:col>85</xdr:col>
      <xdr:colOff>127000</xdr:colOff>
      <xdr:row>38</xdr:row>
      <xdr:rowOff>162103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55384"/>
          <a:ext cx="8382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162103</xdr:rowOff>
    </xdr:from>
    <xdr:to>
      <xdr:col>81</xdr:col>
      <xdr:colOff>50800</xdr:colOff>
      <xdr:row>39</xdr:row>
      <xdr:rowOff>9944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77203"/>
          <a:ext cx="889000" cy="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2731</xdr:rowOff>
    </xdr:from>
    <xdr:to>
      <xdr:col>76</xdr:col>
      <xdr:colOff>114300</xdr:colOff>
      <xdr:row>39</xdr:row>
      <xdr:rowOff>9944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89281"/>
          <a:ext cx="889000" cy="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2731</xdr:rowOff>
    </xdr:from>
    <xdr:to>
      <xdr:col>71</xdr:col>
      <xdr:colOff>177800</xdr:colOff>
      <xdr:row>39</xdr:row>
      <xdr:rowOff>28080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89281"/>
          <a:ext cx="889000" cy="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89484</xdr:rowOff>
    </xdr:from>
    <xdr:to>
      <xdr:col>85</xdr:col>
      <xdr:colOff>177800</xdr:colOff>
      <xdr:row>39</xdr:row>
      <xdr:rowOff>19634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111303</xdr:rowOff>
    </xdr:from>
    <xdr:to>
      <xdr:col>81</xdr:col>
      <xdr:colOff>101600</xdr:colOff>
      <xdr:row>39</xdr:row>
      <xdr:rowOff>41453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32580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1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130594</xdr:rowOff>
    </xdr:from>
    <xdr:to>
      <xdr:col>76</xdr:col>
      <xdr:colOff>165100</xdr:colOff>
      <xdr:row>39</xdr:row>
      <xdr:rowOff>60744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51871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3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123381</xdr:rowOff>
    </xdr:from>
    <xdr:to>
      <xdr:col>72</xdr:col>
      <xdr:colOff>38100</xdr:colOff>
      <xdr:row>39</xdr:row>
      <xdr:rowOff>53531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44658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148730</xdr:rowOff>
    </xdr:from>
    <xdr:to>
      <xdr:col>67</xdr:col>
      <xdr:colOff>101600</xdr:colOff>
      <xdr:row>39</xdr:row>
      <xdr:rowOff>78880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70007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117677</xdr:rowOff>
    </xdr:from>
    <xdr:to>
      <xdr:col>85</xdr:col>
      <xdr:colOff>127000</xdr:colOff>
      <xdr:row>77</xdr:row>
      <xdr:rowOff>122932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19327"/>
          <a:ext cx="838200" cy="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117677</xdr:rowOff>
    </xdr:from>
    <xdr:to>
      <xdr:col>81</xdr:col>
      <xdr:colOff>50800</xdr:colOff>
      <xdr:row>77</xdr:row>
      <xdr:rowOff>132412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19327"/>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132412</xdr:rowOff>
    </xdr:from>
    <xdr:to>
      <xdr:col>76</xdr:col>
      <xdr:colOff>114300</xdr:colOff>
      <xdr:row>77</xdr:row>
      <xdr:rowOff>133032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34062"/>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130927</xdr:rowOff>
    </xdr:from>
    <xdr:to>
      <xdr:col>71</xdr:col>
      <xdr:colOff>177800</xdr:colOff>
      <xdr:row>77</xdr:row>
      <xdr:rowOff>133032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32577"/>
          <a:ext cx="889000" cy="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72132</xdr:rowOff>
    </xdr:from>
    <xdr:to>
      <xdr:col>85</xdr:col>
      <xdr:colOff>177800</xdr:colOff>
      <xdr:row>78</xdr:row>
      <xdr:rowOff>2282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31509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66877</xdr:rowOff>
    </xdr:from>
    <xdr:to>
      <xdr:col>81</xdr:col>
      <xdr:colOff>101600</xdr:colOff>
      <xdr:row>77</xdr:row>
      <xdr:rowOff>168477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13554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81612</xdr:rowOff>
    </xdr:from>
    <xdr:to>
      <xdr:col>76</xdr:col>
      <xdr:colOff>165100</xdr:colOff>
      <xdr:row>78</xdr:row>
      <xdr:rowOff>11762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28289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82232</xdr:rowOff>
    </xdr:from>
    <xdr:to>
      <xdr:col>72</xdr:col>
      <xdr:colOff>38100</xdr:colOff>
      <xdr:row>78</xdr:row>
      <xdr:rowOff>12382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28909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80127</xdr:rowOff>
    </xdr:from>
    <xdr:to>
      <xdr:col>67</xdr:col>
      <xdr:colOff>101600</xdr:colOff>
      <xdr:row>78</xdr:row>
      <xdr:rowOff>10277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26804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78350</xdr:rowOff>
    </xdr:from>
    <xdr:to>
      <xdr:col>85</xdr:col>
      <xdr:colOff>127000</xdr:colOff>
      <xdr:row>98</xdr:row>
      <xdr:rowOff>84931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80450"/>
          <a:ext cx="838200" cy="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74673</xdr:rowOff>
    </xdr:from>
    <xdr:to>
      <xdr:col>81</xdr:col>
      <xdr:colOff>50800</xdr:colOff>
      <xdr:row>98</xdr:row>
      <xdr:rowOff>84931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76773"/>
          <a:ext cx="889000" cy="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74673</xdr:rowOff>
    </xdr:from>
    <xdr:to>
      <xdr:col>76</xdr:col>
      <xdr:colOff>114300</xdr:colOff>
      <xdr:row>98</xdr:row>
      <xdr:rowOff>113413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6773"/>
          <a:ext cx="889000" cy="3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113413</xdr:rowOff>
    </xdr:from>
    <xdr:to>
      <xdr:col>71</xdr:col>
      <xdr:colOff>177800</xdr:colOff>
      <xdr:row>98</xdr:row>
      <xdr:rowOff>115532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15513"/>
          <a:ext cx="8890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27550</xdr:rowOff>
    </xdr:from>
    <xdr:to>
      <xdr:col>85</xdr:col>
      <xdr:colOff>177800</xdr:colOff>
      <xdr:row>98</xdr:row>
      <xdr:rowOff>129150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34131</xdr:rowOff>
    </xdr:from>
    <xdr:to>
      <xdr:col>81</xdr:col>
      <xdr:colOff>101600</xdr:colOff>
      <xdr:row>98</xdr:row>
      <xdr:rowOff>135731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126858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23873</xdr:rowOff>
    </xdr:from>
    <xdr:to>
      <xdr:col>76</xdr:col>
      <xdr:colOff>165100</xdr:colOff>
      <xdr:row>98</xdr:row>
      <xdr:rowOff>125473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116600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62613</xdr:rowOff>
    </xdr:from>
    <xdr:to>
      <xdr:col>72</xdr:col>
      <xdr:colOff>38100</xdr:colOff>
      <xdr:row>98</xdr:row>
      <xdr:rowOff>164213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155340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64732</xdr:rowOff>
    </xdr:from>
    <xdr:to>
      <xdr:col>67</xdr:col>
      <xdr:colOff>101600</xdr:colOff>
      <xdr:row>98</xdr:row>
      <xdr:rowOff>166332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157459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116840</xdr:rowOff>
    </xdr:from>
    <xdr:to>
      <xdr:col>116</xdr:col>
      <xdr:colOff>63500</xdr:colOff>
      <xdr:row>38</xdr:row>
      <xdr:rowOff>157645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31940"/>
          <a:ext cx="8382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157645</xdr:rowOff>
    </xdr:from>
    <xdr:to>
      <xdr:col>111</xdr:col>
      <xdr:colOff>177800</xdr:colOff>
      <xdr:row>39</xdr:row>
      <xdr:rowOff>21247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72745"/>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119488</xdr:rowOff>
    </xdr:from>
    <xdr:to>
      <xdr:col>107</xdr:col>
      <xdr:colOff>50800</xdr:colOff>
      <xdr:row>39</xdr:row>
      <xdr:rowOff>21247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34588"/>
          <a:ext cx="889000" cy="7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105143</xdr:rowOff>
    </xdr:from>
    <xdr:to>
      <xdr:col>102</xdr:col>
      <xdr:colOff>114300</xdr:colOff>
      <xdr:row>38</xdr:row>
      <xdr:rowOff>119488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20243"/>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25417</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106845</xdr:rowOff>
    </xdr:from>
    <xdr:to>
      <xdr:col>112</xdr:col>
      <xdr:colOff>38100</xdr:colOff>
      <xdr:row>39</xdr:row>
      <xdr:rowOff>36995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28122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141897</xdr:rowOff>
    </xdr:from>
    <xdr:to>
      <xdr:col>107</xdr:col>
      <xdr:colOff>101600</xdr:colOff>
      <xdr:row>39</xdr:row>
      <xdr:rowOff>72047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63174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4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68688</xdr:rowOff>
    </xdr:from>
    <xdr:to>
      <xdr:col>102</xdr:col>
      <xdr:colOff>165100</xdr:colOff>
      <xdr:row>38</xdr:row>
      <xdr:rowOff>170288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15365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5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54343</xdr:rowOff>
    </xdr:from>
    <xdr:to>
      <xdr:col>98</xdr:col>
      <xdr:colOff>38100</xdr:colOff>
      <xdr:row>38</xdr:row>
      <xdr:rowOff>155943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6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1020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4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110530</xdr:rowOff>
    </xdr:from>
    <xdr:to>
      <xdr:col>116</xdr:col>
      <xdr:colOff>63500</xdr:colOff>
      <xdr:row>58</xdr:row>
      <xdr:rowOff>110554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54630"/>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100952</xdr:rowOff>
    </xdr:from>
    <xdr:to>
      <xdr:col>111</xdr:col>
      <xdr:colOff>177800</xdr:colOff>
      <xdr:row>58</xdr:row>
      <xdr:rowOff>110554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45052"/>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88333</xdr:rowOff>
    </xdr:from>
    <xdr:to>
      <xdr:col>107</xdr:col>
      <xdr:colOff>50800</xdr:colOff>
      <xdr:row>58</xdr:row>
      <xdr:rowOff>100952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32433"/>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86802</xdr:rowOff>
    </xdr:from>
    <xdr:to>
      <xdr:col>102</xdr:col>
      <xdr:colOff>114300</xdr:colOff>
      <xdr:row>58</xdr:row>
      <xdr:rowOff>88333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30902"/>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59730</xdr:rowOff>
    </xdr:from>
    <xdr:to>
      <xdr:col>116</xdr:col>
      <xdr:colOff>114300</xdr:colOff>
      <xdr:row>58</xdr:row>
      <xdr:rowOff>161330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146107</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1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59754</xdr:rowOff>
    </xdr:from>
    <xdr:to>
      <xdr:col>112</xdr:col>
      <xdr:colOff>38100</xdr:colOff>
      <xdr:row>58</xdr:row>
      <xdr:rowOff>161354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152481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9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50152</xdr:rowOff>
    </xdr:from>
    <xdr:to>
      <xdr:col>107</xdr:col>
      <xdr:colOff>101600</xdr:colOff>
      <xdr:row>58</xdr:row>
      <xdr:rowOff>151752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142879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8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37533</xdr:rowOff>
    </xdr:from>
    <xdr:to>
      <xdr:col>102</xdr:col>
      <xdr:colOff>165100</xdr:colOff>
      <xdr:row>58</xdr:row>
      <xdr:rowOff>139133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8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130260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36002</xdr:rowOff>
    </xdr:from>
    <xdr:to>
      <xdr:col>98</xdr:col>
      <xdr:colOff>38100</xdr:colOff>
      <xdr:row>58</xdr:row>
      <xdr:rowOff>137602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8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128729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146686</xdr:rowOff>
    </xdr:from>
    <xdr:to>
      <xdr:col>116</xdr:col>
      <xdr:colOff>63500</xdr:colOff>
      <xdr:row>76</xdr:row>
      <xdr:rowOff>154432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76886"/>
          <a:ext cx="838200" cy="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154432</xdr:rowOff>
    </xdr:from>
    <xdr:to>
      <xdr:col>111</xdr:col>
      <xdr:colOff>177800</xdr:colOff>
      <xdr:row>76</xdr:row>
      <xdr:rowOff>167842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84632"/>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167842</xdr:rowOff>
    </xdr:from>
    <xdr:to>
      <xdr:col>107</xdr:col>
      <xdr:colOff>50800</xdr:colOff>
      <xdr:row>77</xdr:row>
      <xdr:rowOff>12116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98042"/>
          <a:ext cx="8890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12116</xdr:rowOff>
    </xdr:from>
    <xdr:to>
      <xdr:col>102</xdr:col>
      <xdr:colOff>114300</xdr:colOff>
      <xdr:row>77</xdr:row>
      <xdr:rowOff>54139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13766"/>
          <a:ext cx="889000" cy="4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95886</xdr:rowOff>
    </xdr:from>
    <xdr:to>
      <xdr:col>116</xdr:col>
      <xdr:colOff>114300</xdr:colOff>
      <xdr:row>77</xdr:row>
      <xdr:rowOff>26036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118763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103632</xdr:rowOff>
    </xdr:from>
    <xdr:to>
      <xdr:col>112</xdr:col>
      <xdr:colOff>38100</xdr:colOff>
      <xdr:row>77</xdr:row>
      <xdr:rowOff>33782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50309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117042</xdr:rowOff>
    </xdr:from>
    <xdr:to>
      <xdr:col>107</xdr:col>
      <xdr:colOff>101600</xdr:colOff>
      <xdr:row>77</xdr:row>
      <xdr:rowOff>47192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4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63720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2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132766</xdr:rowOff>
    </xdr:from>
    <xdr:to>
      <xdr:col>102</xdr:col>
      <xdr:colOff>165100</xdr:colOff>
      <xdr:row>77</xdr:row>
      <xdr:rowOff>62916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79443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3339</xdr:rowOff>
    </xdr:from>
    <xdr:to>
      <xdr:col>98</xdr:col>
      <xdr:colOff>38100</xdr:colOff>
      <xdr:row>77</xdr:row>
      <xdr:rowOff>104939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0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96066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9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694,244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681,214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ている。これは住民税非課税世帯等に対する価格高騰重点支援給付金給付事業の実施による扶助費の大幅な増加に加え、人事院勧告に準じた給与改定等による人件費の増加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人件費は、人事院勧告に準じた給与改定等により決算額が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％増加したことに加え、人口が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減少したことにより、住民一人当たりのコストが前年度と比較して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％の増加となっており、依然として類似団体平均値を上回っている。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物件費は、電算システム管理事業の増等により、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増加したものの、昨年度に引き続き類似団体平均値を下回っている。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扶助費は、住民税非課税世帯等に対する価格高騰重点支援給付金給付事業の実施による増等により、前年度と比較して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の増加となっており、昨年度に引き続き類似団体平均値を下回っている。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普通建設事業費は、新規整備が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％と増加したものの、更新整備が光ファイバー網整備事業の皆減等により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％の減少となったことから、普通建設事業費全体で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30,920
30,404
357.31
22,913,086
21,466,025
1,136,437
12,579,152
19,181,221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81407</xdr:rowOff>
    </xdr:from>
    <xdr:to>
      <xdr:col>24</xdr:col>
      <xdr:colOff>63500</xdr:colOff>
      <xdr:row>35</xdr:row>
      <xdr:rowOff>118745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2157"/>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118745</xdr:rowOff>
    </xdr:from>
    <xdr:to>
      <xdr:col>19</xdr:col>
      <xdr:colOff>177800</xdr:colOff>
      <xdr:row>36</xdr:row>
      <xdr:rowOff>635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94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635</xdr:rowOff>
    </xdr:from>
    <xdr:to>
      <xdr:col>15</xdr:col>
      <xdr:colOff>50800</xdr:colOff>
      <xdr:row>36</xdr:row>
      <xdr:rowOff>32258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2835"/>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32258</xdr:rowOff>
    </xdr:from>
    <xdr:to>
      <xdr:col>10</xdr:col>
      <xdr:colOff>114300</xdr:colOff>
      <xdr:row>36</xdr:row>
      <xdr:rowOff>33591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445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53484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67945</xdr:rowOff>
    </xdr:from>
    <xdr:to>
      <xdr:col>20</xdr:col>
      <xdr:colOff>38100</xdr:colOff>
      <xdr:row>35</xdr:row>
      <xdr:rowOff>169545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14622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121285</xdr:rowOff>
    </xdr:from>
    <xdr:to>
      <xdr:col>15</xdr:col>
      <xdr:colOff>101600</xdr:colOff>
      <xdr:row>36</xdr:row>
      <xdr:rowOff>51435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42562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152908</xdr:rowOff>
    </xdr:from>
    <xdr:to>
      <xdr:col>10</xdr:col>
      <xdr:colOff>165100</xdr:colOff>
      <xdr:row>36</xdr:row>
      <xdr:rowOff>83058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74185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154241</xdr:rowOff>
    </xdr:from>
    <xdr:to>
      <xdr:col>6</xdr:col>
      <xdr:colOff>38100</xdr:colOff>
      <xdr:row>36</xdr:row>
      <xdr:rowOff>84391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75518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28039</xdr:rowOff>
    </xdr:from>
    <xdr:to>
      <xdr:col>24</xdr:col>
      <xdr:colOff>63500</xdr:colOff>
      <xdr:row>58</xdr:row>
      <xdr:rowOff>61500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72139"/>
          <a:ext cx="838200" cy="3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28039</xdr:rowOff>
    </xdr:from>
    <xdr:to>
      <xdr:col>19</xdr:col>
      <xdr:colOff>177800</xdr:colOff>
      <xdr:row>58</xdr:row>
      <xdr:rowOff>41543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2139"/>
          <a:ext cx="8890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91065</xdr:rowOff>
    </xdr:from>
    <xdr:to>
      <xdr:col>15</xdr:col>
      <xdr:colOff>50800</xdr:colOff>
      <xdr:row>58</xdr:row>
      <xdr:rowOff>41543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3715"/>
          <a:ext cx="889000" cy="12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91065</xdr:rowOff>
    </xdr:from>
    <xdr:to>
      <xdr:col>10</xdr:col>
      <xdr:colOff>114300</xdr:colOff>
      <xdr:row>57</xdr:row>
      <xdr:rowOff>131289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63715"/>
          <a:ext cx="889000" cy="4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10700</xdr:rowOff>
    </xdr:from>
    <xdr:to>
      <xdr:col>24</xdr:col>
      <xdr:colOff>114300</xdr:colOff>
      <xdr:row>58</xdr:row>
      <xdr:rowOff>112300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148689</xdr:rowOff>
    </xdr:from>
    <xdr:to>
      <xdr:col>20</xdr:col>
      <xdr:colOff>38100</xdr:colOff>
      <xdr:row>58</xdr:row>
      <xdr:rowOff>78839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95366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9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162193</xdr:rowOff>
    </xdr:from>
    <xdr:to>
      <xdr:col>15</xdr:col>
      <xdr:colOff>101600</xdr:colOff>
      <xdr:row>58</xdr:row>
      <xdr:rowOff>92343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108870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1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40265</xdr:rowOff>
    </xdr:from>
    <xdr:to>
      <xdr:col>10</xdr:col>
      <xdr:colOff>165100</xdr:colOff>
      <xdr:row>57</xdr:row>
      <xdr:rowOff>141865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158392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80489</xdr:rowOff>
    </xdr:from>
    <xdr:to>
      <xdr:col>6</xdr:col>
      <xdr:colOff>38100</xdr:colOff>
      <xdr:row>58</xdr:row>
      <xdr:rowOff>10639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27166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143911</xdr:rowOff>
    </xdr:from>
    <xdr:to>
      <xdr:col>24</xdr:col>
      <xdr:colOff>63500</xdr:colOff>
      <xdr:row>76</xdr:row>
      <xdr:rowOff>59553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02661"/>
          <a:ext cx="838200" cy="8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14596</xdr:rowOff>
    </xdr:from>
    <xdr:to>
      <xdr:col>19</xdr:col>
      <xdr:colOff>177800</xdr:colOff>
      <xdr:row>76</xdr:row>
      <xdr:rowOff>59553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4796"/>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14596</xdr:rowOff>
    </xdr:from>
    <xdr:to>
      <xdr:col>15</xdr:col>
      <xdr:colOff>50800</xdr:colOff>
      <xdr:row>76</xdr:row>
      <xdr:rowOff>132820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4796"/>
          <a:ext cx="889000" cy="1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132820</xdr:rowOff>
    </xdr:from>
    <xdr:to>
      <xdr:col>10</xdr:col>
      <xdr:colOff>114300</xdr:colOff>
      <xdr:row>76</xdr:row>
      <xdr:rowOff>139554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63020"/>
          <a:ext cx="8890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93111</xdr:rowOff>
    </xdr:from>
    <xdr:to>
      <xdr:col>24</xdr:col>
      <xdr:colOff>114300</xdr:colOff>
      <xdr:row>76</xdr:row>
      <xdr:rowOff>23261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5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71538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3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8753</xdr:rowOff>
    </xdr:from>
    <xdr:to>
      <xdr:col>20</xdr:col>
      <xdr:colOff>38100</xdr:colOff>
      <xdr:row>76</xdr:row>
      <xdr:rowOff>110353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101480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3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135246</xdr:rowOff>
    </xdr:from>
    <xdr:to>
      <xdr:col>15</xdr:col>
      <xdr:colOff>101600</xdr:colOff>
      <xdr:row>76</xdr:row>
      <xdr:rowOff>65396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56523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8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82020</xdr:rowOff>
    </xdr:from>
    <xdr:to>
      <xdr:col>10</xdr:col>
      <xdr:colOff>165100</xdr:colOff>
      <xdr:row>77</xdr:row>
      <xdr:rowOff>12170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3297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0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88754</xdr:rowOff>
    </xdr:from>
    <xdr:to>
      <xdr:col>6</xdr:col>
      <xdr:colOff>38100</xdr:colOff>
      <xdr:row>77</xdr:row>
      <xdr:rowOff>18904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10031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1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105890</xdr:rowOff>
    </xdr:from>
    <xdr:to>
      <xdr:col>24</xdr:col>
      <xdr:colOff>63500</xdr:colOff>
      <xdr:row>97</xdr:row>
      <xdr:rowOff>124137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36540"/>
          <a:ext cx="838200" cy="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124137</xdr:rowOff>
    </xdr:from>
    <xdr:to>
      <xdr:col>19</xdr:col>
      <xdr:colOff>177800</xdr:colOff>
      <xdr:row>97</xdr:row>
      <xdr:rowOff>128330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54787"/>
          <a:ext cx="889000" cy="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128330</xdr:rowOff>
    </xdr:from>
    <xdr:to>
      <xdr:col>15</xdr:col>
      <xdr:colOff>50800</xdr:colOff>
      <xdr:row>97</xdr:row>
      <xdr:rowOff>155465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58980"/>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155465</xdr:rowOff>
    </xdr:from>
    <xdr:to>
      <xdr:col>10</xdr:col>
      <xdr:colOff>114300</xdr:colOff>
      <xdr:row>97</xdr:row>
      <xdr:rowOff>164536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86115"/>
          <a:ext cx="889000" cy="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55090</xdr:rowOff>
    </xdr:from>
    <xdr:to>
      <xdr:col>24</xdr:col>
      <xdr:colOff>114300</xdr:colOff>
      <xdr:row>97</xdr:row>
      <xdr:rowOff>156690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141467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73337</xdr:rowOff>
    </xdr:from>
    <xdr:to>
      <xdr:col>20</xdr:col>
      <xdr:colOff>38100</xdr:colOff>
      <xdr:row>98</xdr:row>
      <xdr:rowOff>3487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166064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77530</xdr:rowOff>
    </xdr:from>
    <xdr:to>
      <xdr:col>15</xdr:col>
      <xdr:colOff>101600</xdr:colOff>
      <xdr:row>98</xdr:row>
      <xdr:rowOff>7680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0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170257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0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104665</xdr:rowOff>
    </xdr:from>
    <xdr:to>
      <xdr:col>10</xdr:col>
      <xdr:colOff>165100</xdr:colOff>
      <xdr:row>98</xdr:row>
      <xdr:rowOff>34815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3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25942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113736</xdr:rowOff>
    </xdr:from>
    <xdr:to>
      <xdr:col>6</xdr:col>
      <xdr:colOff>38100</xdr:colOff>
      <xdr:row>98</xdr:row>
      <xdr:rowOff>43886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35013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3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70793</xdr:rowOff>
    </xdr:from>
    <xdr:to>
      <xdr:col>55</xdr:col>
      <xdr:colOff>0</xdr:colOff>
      <xdr:row>38</xdr:row>
      <xdr:rowOff>140353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85893"/>
          <a:ext cx="8382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140353</xdr:rowOff>
    </xdr:from>
    <xdr:to>
      <xdr:col>50</xdr:col>
      <xdr:colOff>114300</xdr:colOff>
      <xdr:row>38</xdr:row>
      <xdr:rowOff>144925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5545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143292</xdr:rowOff>
    </xdr:from>
    <xdr:to>
      <xdr:col>45</xdr:col>
      <xdr:colOff>177800</xdr:colOff>
      <xdr:row>38</xdr:row>
      <xdr:rowOff>144925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5839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143292</xdr:rowOff>
    </xdr:from>
    <xdr:to>
      <xdr:col>41</xdr:col>
      <xdr:colOff>50800</xdr:colOff>
      <xdr:row>38</xdr:row>
      <xdr:rowOff>154396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58392"/>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19993</xdr:rowOff>
    </xdr:from>
    <xdr:to>
      <xdr:col>55</xdr:col>
      <xdr:colOff>50800</xdr:colOff>
      <xdr:row>38</xdr:row>
      <xdr:rowOff>121593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169870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3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89553</xdr:rowOff>
    </xdr:from>
    <xdr:to>
      <xdr:col>50</xdr:col>
      <xdr:colOff>165100</xdr:colOff>
      <xdr:row>39</xdr:row>
      <xdr:rowOff>19703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10830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9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94125</xdr:rowOff>
    </xdr:from>
    <xdr:to>
      <xdr:col>46</xdr:col>
      <xdr:colOff>38100</xdr:colOff>
      <xdr:row>39</xdr:row>
      <xdr:rowOff>24275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15402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0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92492</xdr:rowOff>
    </xdr:from>
    <xdr:to>
      <xdr:col>41</xdr:col>
      <xdr:colOff>101600</xdr:colOff>
      <xdr:row>39</xdr:row>
      <xdr:rowOff>22642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13769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103596</xdr:rowOff>
    </xdr:from>
    <xdr:to>
      <xdr:col>36</xdr:col>
      <xdr:colOff>165100</xdr:colOff>
      <xdr:row>39</xdr:row>
      <xdr:rowOff>33746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24873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117297</xdr:rowOff>
    </xdr:from>
    <xdr:to>
      <xdr:col>55</xdr:col>
      <xdr:colOff>0</xdr:colOff>
      <xdr:row>56</xdr:row>
      <xdr:rowOff>134000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18497"/>
          <a:ext cx="838200" cy="1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134000</xdr:rowOff>
    </xdr:from>
    <xdr:to>
      <xdr:col>50</xdr:col>
      <xdr:colOff>114300</xdr:colOff>
      <xdr:row>57</xdr:row>
      <xdr:rowOff>16004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35200"/>
          <a:ext cx="889000" cy="5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16004</xdr:rowOff>
    </xdr:from>
    <xdr:to>
      <xdr:col>45</xdr:col>
      <xdr:colOff>177800</xdr:colOff>
      <xdr:row>57</xdr:row>
      <xdr:rowOff>16416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88654"/>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145659</xdr:rowOff>
    </xdr:from>
    <xdr:to>
      <xdr:col>41</xdr:col>
      <xdr:colOff>50800</xdr:colOff>
      <xdr:row>57</xdr:row>
      <xdr:rowOff>16416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46859"/>
          <a:ext cx="889000" cy="4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66497</xdr:rowOff>
    </xdr:from>
    <xdr:to>
      <xdr:col>55</xdr:col>
      <xdr:colOff>50800</xdr:colOff>
      <xdr:row>56</xdr:row>
      <xdr:rowOff>168097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89374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83200</xdr:rowOff>
    </xdr:from>
    <xdr:to>
      <xdr:col>50</xdr:col>
      <xdr:colOff>165100</xdr:colOff>
      <xdr:row>57</xdr:row>
      <xdr:rowOff>13350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29877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5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136654</xdr:rowOff>
    </xdr:from>
    <xdr:to>
      <xdr:col>46</xdr:col>
      <xdr:colOff>38100</xdr:colOff>
      <xdr:row>57</xdr:row>
      <xdr:rowOff>66804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3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83331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1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137066</xdr:rowOff>
    </xdr:from>
    <xdr:to>
      <xdr:col>41</xdr:col>
      <xdr:colOff>101600</xdr:colOff>
      <xdr:row>57</xdr:row>
      <xdr:rowOff>67216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83743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1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94859</xdr:rowOff>
    </xdr:from>
    <xdr:to>
      <xdr:col>36</xdr:col>
      <xdr:colOff>165100</xdr:colOff>
      <xdr:row>57</xdr:row>
      <xdr:rowOff>25009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9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41536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145937</xdr:rowOff>
    </xdr:from>
    <xdr:to>
      <xdr:col>55</xdr:col>
      <xdr:colOff>0</xdr:colOff>
      <xdr:row>77</xdr:row>
      <xdr:rowOff>158020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47587"/>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145937</xdr:rowOff>
    </xdr:from>
    <xdr:to>
      <xdr:col>50</xdr:col>
      <xdr:colOff>114300</xdr:colOff>
      <xdr:row>78</xdr:row>
      <xdr:rowOff>2403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47587"/>
          <a:ext cx="889000" cy="2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87607</xdr:rowOff>
    </xdr:from>
    <xdr:to>
      <xdr:col>45</xdr:col>
      <xdr:colOff>177800</xdr:colOff>
      <xdr:row>78</xdr:row>
      <xdr:rowOff>2403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89257"/>
          <a:ext cx="8890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82367</xdr:rowOff>
    </xdr:from>
    <xdr:to>
      <xdr:col>41</xdr:col>
      <xdr:colOff>50800</xdr:colOff>
      <xdr:row>77</xdr:row>
      <xdr:rowOff>87607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284017"/>
          <a:ext cx="889000" cy="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107220</xdr:rowOff>
    </xdr:from>
    <xdr:to>
      <xdr:col>55</xdr:col>
      <xdr:colOff>50800</xdr:colOff>
      <xdr:row>78</xdr:row>
      <xdr:rowOff>37370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130097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95137</xdr:rowOff>
    </xdr:from>
    <xdr:to>
      <xdr:col>50</xdr:col>
      <xdr:colOff>165100</xdr:colOff>
      <xdr:row>78</xdr:row>
      <xdr:rowOff>25287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41814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123053</xdr:rowOff>
    </xdr:from>
    <xdr:to>
      <xdr:col>46</xdr:col>
      <xdr:colOff>38100</xdr:colOff>
      <xdr:row>78</xdr:row>
      <xdr:rowOff>53203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44330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36807</xdr:rowOff>
    </xdr:from>
    <xdr:to>
      <xdr:col>41</xdr:col>
      <xdr:colOff>101600</xdr:colOff>
      <xdr:row>77</xdr:row>
      <xdr:rowOff>138407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154934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31567</xdr:rowOff>
    </xdr:from>
    <xdr:to>
      <xdr:col>36</xdr:col>
      <xdr:colOff>165100</xdr:colOff>
      <xdr:row>77</xdr:row>
      <xdr:rowOff>133167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3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149694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65923</xdr:rowOff>
    </xdr:from>
    <xdr:to>
      <xdr:col>55</xdr:col>
      <xdr:colOff>0</xdr:colOff>
      <xdr:row>97</xdr:row>
      <xdr:rowOff>77780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96573"/>
          <a:ext cx="838200" cy="1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77780</xdr:rowOff>
    </xdr:from>
    <xdr:to>
      <xdr:col>50</xdr:col>
      <xdr:colOff>114300</xdr:colOff>
      <xdr:row>97</xdr:row>
      <xdr:rowOff>101775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08430"/>
          <a:ext cx="889000" cy="2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95717</xdr:rowOff>
    </xdr:from>
    <xdr:to>
      <xdr:col>45</xdr:col>
      <xdr:colOff>177800</xdr:colOff>
      <xdr:row>97</xdr:row>
      <xdr:rowOff>101775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26367"/>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95717</xdr:rowOff>
    </xdr:from>
    <xdr:to>
      <xdr:col>41</xdr:col>
      <xdr:colOff>50800</xdr:colOff>
      <xdr:row>97</xdr:row>
      <xdr:rowOff>108900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26367"/>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15123</xdr:rowOff>
    </xdr:from>
    <xdr:to>
      <xdr:col>55</xdr:col>
      <xdr:colOff>50800</xdr:colOff>
      <xdr:row>97</xdr:row>
      <xdr:rowOff>116723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165000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26980</xdr:rowOff>
    </xdr:from>
    <xdr:to>
      <xdr:col>50</xdr:col>
      <xdr:colOff>165100</xdr:colOff>
      <xdr:row>97</xdr:row>
      <xdr:rowOff>128580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119707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5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50975</xdr:rowOff>
    </xdr:from>
    <xdr:to>
      <xdr:col>46</xdr:col>
      <xdr:colOff>38100</xdr:colOff>
      <xdr:row>97</xdr:row>
      <xdr:rowOff>152575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143702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7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44917</xdr:rowOff>
    </xdr:from>
    <xdr:to>
      <xdr:col>41</xdr:col>
      <xdr:colOff>101600</xdr:colOff>
      <xdr:row>97</xdr:row>
      <xdr:rowOff>146517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137644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58100</xdr:rowOff>
    </xdr:from>
    <xdr:to>
      <xdr:col>36</xdr:col>
      <xdr:colOff>165100</xdr:colOff>
      <xdr:row>97</xdr:row>
      <xdr:rowOff>159700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150827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8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115629</xdr:rowOff>
    </xdr:from>
    <xdr:to>
      <xdr:col>85</xdr:col>
      <xdr:colOff>127000</xdr:colOff>
      <xdr:row>36</xdr:row>
      <xdr:rowOff>2609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16379"/>
          <a:ext cx="838200" cy="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23045</xdr:rowOff>
    </xdr:from>
    <xdr:to>
      <xdr:col>81</xdr:col>
      <xdr:colOff>50800</xdr:colOff>
      <xdr:row>36</xdr:row>
      <xdr:rowOff>2609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023795"/>
          <a:ext cx="889000" cy="15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23045</xdr:rowOff>
    </xdr:from>
    <xdr:to>
      <xdr:col>76</xdr:col>
      <xdr:colOff>114300</xdr:colOff>
      <xdr:row>36</xdr:row>
      <xdr:rowOff>45334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23795"/>
          <a:ext cx="889000" cy="19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44488</xdr:rowOff>
    </xdr:from>
    <xdr:to>
      <xdr:col>71</xdr:col>
      <xdr:colOff>177800</xdr:colOff>
      <xdr:row>36</xdr:row>
      <xdr:rowOff>45334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216688"/>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64829</xdr:rowOff>
    </xdr:from>
    <xdr:to>
      <xdr:col>85</xdr:col>
      <xdr:colOff>177800</xdr:colOff>
      <xdr:row>35</xdr:row>
      <xdr:rowOff>166429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6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43256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4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123259</xdr:rowOff>
    </xdr:from>
    <xdr:to>
      <xdr:col>81</xdr:col>
      <xdr:colOff>101600</xdr:colOff>
      <xdr:row>36</xdr:row>
      <xdr:rowOff>53409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44536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143695</xdr:rowOff>
    </xdr:from>
    <xdr:to>
      <xdr:col>76</xdr:col>
      <xdr:colOff>165100</xdr:colOff>
      <xdr:row>35</xdr:row>
      <xdr:rowOff>73845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90372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4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165984</xdr:rowOff>
    </xdr:from>
    <xdr:to>
      <xdr:col>72</xdr:col>
      <xdr:colOff>38100</xdr:colOff>
      <xdr:row>36</xdr:row>
      <xdr:rowOff>96134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87261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165138</xdr:rowOff>
    </xdr:from>
    <xdr:to>
      <xdr:col>67</xdr:col>
      <xdr:colOff>101600</xdr:colOff>
      <xdr:row>36</xdr:row>
      <xdr:rowOff>95288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86415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5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15255</xdr:rowOff>
    </xdr:from>
    <xdr:to>
      <xdr:col>85</xdr:col>
      <xdr:colOff>127000</xdr:colOff>
      <xdr:row>57</xdr:row>
      <xdr:rowOff>73987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87905"/>
          <a:ext cx="838200" cy="5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73987</xdr:rowOff>
    </xdr:from>
    <xdr:to>
      <xdr:col>81</xdr:col>
      <xdr:colOff>50800</xdr:colOff>
      <xdr:row>57</xdr:row>
      <xdr:rowOff>78824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46637"/>
          <a:ext cx="8890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66589</xdr:rowOff>
    </xdr:from>
    <xdr:to>
      <xdr:col>76</xdr:col>
      <xdr:colOff>114300</xdr:colOff>
      <xdr:row>57</xdr:row>
      <xdr:rowOff>78824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39239"/>
          <a:ext cx="8890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49060</xdr:rowOff>
    </xdr:from>
    <xdr:to>
      <xdr:col>71</xdr:col>
      <xdr:colOff>177800</xdr:colOff>
      <xdr:row>57</xdr:row>
      <xdr:rowOff>66589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21710"/>
          <a:ext cx="889000" cy="1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135905</xdr:rowOff>
    </xdr:from>
    <xdr:to>
      <xdr:col>85</xdr:col>
      <xdr:colOff>177800</xdr:colOff>
      <xdr:row>57</xdr:row>
      <xdr:rowOff>66055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114332</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23187</xdr:rowOff>
    </xdr:from>
    <xdr:to>
      <xdr:col>81</xdr:col>
      <xdr:colOff>101600</xdr:colOff>
      <xdr:row>57</xdr:row>
      <xdr:rowOff>124787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115914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8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28024</xdr:rowOff>
    </xdr:from>
    <xdr:to>
      <xdr:col>76</xdr:col>
      <xdr:colOff>165100</xdr:colOff>
      <xdr:row>57</xdr:row>
      <xdr:rowOff>129624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0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120751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9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15789</xdr:rowOff>
    </xdr:from>
    <xdr:to>
      <xdr:col>72</xdr:col>
      <xdr:colOff>38100</xdr:colOff>
      <xdr:row>57</xdr:row>
      <xdr:rowOff>117389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8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108516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8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169710</xdr:rowOff>
    </xdr:from>
    <xdr:to>
      <xdr:col>67</xdr:col>
      <xdr:colOff>101600</xdr:colOff>
      <xdr:row>57</xdr:row>
      <xdr:rowOff>99860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7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90987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6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140284</xdr:rowOff>
    </xdr:from>
    <xdr:to>
      <xdr:col>85</xdr:col>
      <xdr:colOff>127000</xdr:colOff>
      <xdr:row>78</xdr:row>
      <xdr:rowOff>162103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13384"/>
          <a:ext cx="8382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162103</xdr:rowOff>
    </xdr:from>
    <xdr:to>
      <xdr:col>81</xdr:col>
      <xdr:colOff>50800</xdr:colOff>
      <xdr:row>79</xdr:row>
      <xdr:rowOff>9944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35203"/>
          <a:ext cx="889000" cy="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2730</xdr:rowOff>
    </xdr:from>
    <xdr:to>
      <xdr:col>76</xdr:col>
      <xdr:colOff>114300</xdr:colOff>
      <xdr:row>79</xdr:row>
      <xdr:rowOff>9944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47280"/>
          <a:ext cx="889000" cy="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2730</xdr:rowOff>
    </xdr:from>
    <xdr:to>
      <xdr:col>71</xdr:col>
      <xdr:colOff>177800</xdr:colOff>
      <xdr:row>79</xdr:row>
      <xdr:rowOff>28080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47280"/>
          <a:ext cx="889000" cy="2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89484</xdr:rowOff>
    </xdr:from>
    <xdr:to>
      <xdr:col>85</xdr:col>
      <xdr:colOff>177800</xdr:colOff>
      <xdr:row>79</xdr:row>
      <xdr:rowOff>19634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6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111303</xdr:rowOff>
    </xdr:from>
    <xdr:to>
      <xdr:col>81</xdr:col>
      <xdr:colOff>101600</xdr:colOff>
      <xdr:row>79</xdr:row>
      <xdr:rowOff>41453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32580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7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130594</xdr:rowOff>
    </xdr:from>
    <xdr:to>
      <xdr:col>76</xdr:col>
      <xdr:colOff>165100</xdr:colOff>
      <xdr:row>79</xdr:row>
      <xdr:rowOff>60744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0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51871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9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123380</xdr:rowOff>
    </xdr:from>
    <xdr:to>
      <xdr:col>72</xdr:col>
      <xdr:colOff>38100</xdr:colOff>
      <xdr:row>79</xdr:row>
      <xdr:rowOff>53530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44657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8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148730</xdr:rowOff>
    </xdr:from>
    <xdr:to>
      <xdr:col>67</xdr:col>
      <xdr:colOff>101600</xdr:colOff>
      <xdr:row>79</xdr:row>
      <xdr:rowOff>78880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70007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1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117677</xdr:rowOff>
    </xdr:from>
    <xdr:to>
      <xdr:col>85</xdr:col>
      <xdr:colOff>127000</xdr:colOff>
      <xdr:row>97</xdr:row>
      <xdr:rowOff>122932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48327"/>
          <a:ext cx="838200" cy="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117677</xdr:rowOff>
    </xdr:from>
    <xdr:to>
      <xdr:col>81</xdr:col>
      <xdr:colOff>50800</xdr:colOff>
      <xdr:row>97</xdr:row>
      <xdr:rowOff>132412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48327"/>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132412</xdr:rowOff>
    </xdr:from>
    <xdr:to>
      <xdr:col>76</xdr:col>
      <xdr:colOff>114300</xdr:colOff>
      <xdr:row>97</xdr:row>
      <xdr:rowOff>133032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63062"/>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130927</xdr:rowOff>
    </xdr:from>
    <xdr:to>
      <xdr:col>71</xdr:col>
      <xdr:colOff>177800</xdr:colOff>
      <xdr:row>97</xdr:row>
      <xdr:rowOff>133032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61577"/>
          <a:ext cx="889000" cy="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72132</xdr:rowOff>
    </xdr:from>
    <xdr:to>
      <xdr:col>85</xdr:col>
      <xdr:colOff>177800</xdr:colOff>
      <xdr:row>98</xdr:row>
      <xdr:rowOff>2282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31509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66877</xdr:rowOff>
    </xdr:from>
    <xdr:to>
      <xdr:col>81</xdr:col>
      <xdr:colOff>101600</xdr:colOff>
      <xdr:row>97</xdr:row>
      <xdr:rowOff>168477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9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81612</xdr:rowOff>
    </xdr:from>
    <xdr:to>
      <xdr:col>76</xdr:col>
      <xdr:colOff>165100</xdr:colOff>
      <xdr:row>98</xdr:row>
      <xdr:rowOff>11762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28289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8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82232</xdr:rowOff>
    </xdr:from>
    <xdr:to>
      <xdr:col>72</xdr:col>
      <xdr:colOff>38100</xdr:colOff>
      <xdr:row>98</xdr:row>
      <xdr:rowOff>12382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28909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80127</xdr:rowOff>
    </xdr:from>
    <xdr:to>
      <xdr:col>67</xdr:col>
      <xdr:colOff>101600</xdr:colOff>
      <xdr:row>98</xdr:row>
      <xdr:rowOff>10277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26804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38989</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25539"/>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156972</xdr:rowOff>
    </xdr:from>
    <xdr:to>
      <xdr:col>102</xdr:col>
      <xdr:colOff>114300</xdr:colOff>
      <xdr:row>39</xdr:row>
      <xdr:rowOff>38989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72072"/>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159639</xdr:rowOff>
    </xdr:from>
    <xdr:to>
      <xdr:col>102</xdr:col>
      <xdr:colOff>165100</xdr:colOff>
      <xdr:row>39</xdr:row>
      <xdr:rowOff>89789</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80916</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76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106172</xdr:rowOff>
    </xdr:from>
    <xdr:to>
      <xdr:col>98</xdr:col>
      <xdr:colOff>38100</xdr:colOff>
      <xdr:row>39</xdr:row>
      <xdr:rowOff>36322</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52849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9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光ファイバー網整備事業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の進捗により、前年度と比較して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労働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地域雇用創出事業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仙崎公民館整備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の進捗及び学校施設改修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事業の実施により、前年度と比較して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災害復旧費は、現年公共土木施設災害復旧事業の実施により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財政調整基金残高については、取崩しを取り止め積立てのみ実施したため、前年度と比較して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実質収支額については、歳入歳出差引が減少したことに加え、翌年度に繰り越すべき財源が増加したことにより減少したため、標準財政規模比は前年度と比較して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各会計とも令和５年度は赤字を生じておらず、今後も適正な財政運営・企業運営を行っていくとともに、更なる財政健全化への取組を進める。</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なお、湯本温泉事業については、一般会計からの繰出しにより収支を調整している。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0" customWidth="1"/>
    <col min="12" max="12" width="2.25" style="170" customWidth="1"/>
    <col min="13" max="17" width="2.375" style="170" customWidth="1"/>
    <col min="18" max="119" width="2.125" style="170" customWidth="1"/>
    <col min="120" max="16384" width="0" style="170"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1"/>
      <c r="DK1" s="171"/>
      <c r="DL1" s="171"/>
      <c r="DM1" s="171"/>
      <c r="DN1" s="171"/>
      <c r="DO1" s="171"/>
    </row>
    <row r="2" spans="1:119" ht="24.75" thickBot="1" x14ac:dyDescent="0.2">
      <c r="B2" s="172" t="s">
        <v>77</v>
      </c>
      <c r="C2" s="172"/>
      <c r="D2" s="173"/>
    </row>
    <row r="3" spans="1:119" ht="18.75" customHeight="1" thickBot="1" x14ac:dyDescent="0.2">
      <c r="A3" s="171"/>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1"/>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22913086</v>
      </c>
      <c r="BO4" s="384"/>
      <c r="BP4" s="384"/>
      <c r="BQ4" s="384"/>
      <c r="BR4" s="384"/>
      <c r="BS4" s="384"/>
      <c r="BT4" s="384"/>
      <c r="BU4" s="385"/>
      <c r="BV4" s="383">
        <v>23301596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v>
      </c>
      <c r="CU4" s="390"/>
      <c r="CV4" s="390"/>
      <c r="CW4" s="390"/>
      <c r="CX4" s="390"/>
      <c r="CY4" s="390"/>
      <c r="CZ4" s="390"/>
      <c r="DA4" s="391"/>
      <c r="DB4" s="389">
        <v>12.2</v>
      </c>
      <c r="DC4" s="390"/>
      <c r="DD4" s="390"/>
      <c r="DE4" s="390"/>
      <c r="DF4" s="390"/>
      <c r="DG4" s="390"/>
      <c r="DH4" s="390"/>
      <c r="DI4" s="391"/>
    </row>
    <row r="5" spans="1:119" ht="18.75" customHeight="1" x14ac:dyDescent="0.15">
      <c r="A5" s="171"/>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21466025</v>
      </c>
      <c r="BO5" s="421"/>
      <c r="BP5" s="421"/>
      <c r="BQ5" s="421"/>
      <c r="BR5" s="421"/>
      <c r="BS5" s="421"/>
      <c r="BT5" s="421"/>
      <c r="BU5" s="422"/>
      <c r="BV5" s="420">
        <v>21569963</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94.7</v>
      </c>
      <c r="CU5" s="418"/>
      <c r="CV5" s="418"/>
      <c r="CW5" s="418"/>
      <c r="CX5" s="418"/>
      <c r="CY5" s="418"/>
      <c r="CZ5" s="418"/>
      <c r="DA5" s="419"/>
      <c r="DB5" s="417">
        <v>94.2</v>
      </c>
      <c r="DC5" s="418"/>
      <c r="DD5" s="418"/>
      <c r="DE5" s="418"/>
      <c r="DF5" s="418"/>
      <c r="DG5" s="418"/>
      <c r="DH5" s="418"/>
      <c r="DI5" s="419"/>
    </row>
    <row r="6" spans="1:119" ht="18.75" customHeight="1" x14ac:dyDescent="0.15">
      <c r="A6" s="171"/>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1447061</v>
      </c>
      <c r="BO6" s="421"/>
      <c r="BP6" s="421"/>
      <c r="BQ6" s="421"/>
      <c r="BR6" s="421"/>
      <c r="BS6" s="421"/>
      <c r="BT6" s="421"/>
      <c r="BU6" s="422"/>
      <c r="BV6" s="420">
        <v>1731633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94.7</v>
      </c>
      <c r="CU6" s="458"/>
      <c r="CV6" s="458"/>
      <c r="CW6" s="458"/>
      <c r="CX6" s="458"/>
      <c r="CY6" s="458"/>
      <c r="CZ6" s="458"/>
      <c r="DA6" s="459"/>
      <c r="DB6" s="457">
        <v>94.2</v>
      </c>
      <c r="DC6" s="458"/>
      <c r="DD6" s="458"/>
      <c r="DE6" s="458"/>
      <c r="DF6" s="458"/>
      <c r="DG6" s="458"/>
      <c r="DH6" s="458"/>
      <c r="DI6" s="459"/>
    </row>
    <row r="7" spans="1:119" ht="18.75" customHeight="1" x14ac:dyDescent="0.15">
      <c r="A7" s="171"/>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310624</v>
      </c>
      <c r="BO7" s="421"/>
      <c r="BP7" s="421"/>
      <c r="BQ7" s="421"/>
      <c r="BR7" s="421"/>
      <c r="BS7" s="421"/>
      <c r="BT7" s="421"/>
      <c r="BU7" s="422"/>
      <c r="BV7" s="420">
        <v>190646</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12579152</v>
      </c>
      <c r="CU7" s="421"/>
      <c r="CV7" s="421"/>
      <c r="CW7" s="421"/>
      <c r="CX7" s="421"/>
      <c r="CY7" s="421"/>
      <c r="CZ7" s="421"/>
      <c r="DA7" s="422"/>
      <c r="DB7" s="420">
        <v>12624976</v>
      </c>
      <c r="DC7" s="421"/>
      <c r="DD7" s="421"/>
      <c r="DE7" s="421"/>
      <c r="DF7" s="421"/>
      <c r="DG7" s="421"/>
      <c r="DH7" s="421"/>
      <c r="DI7" s="422"/>
    </row>
    <row r="8" spans="1:119" ht="18.75" customHeight="1" thickBot="1" x14ac:dyDescent="0.2">
      <c r="A8" s="171"/>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1136437</v>
      </c>
      <c r="BO8" s="421"/>
      <c r="BP8" s="421"/>
      <c r="BQ8" s="421"/>
      <c r="BR8" s="421"/>
      <c r="BS8" s="421"/>
      <c r="BT8" s="421"/>
      <c r="BU8" s="422"/>
      <c r="BV8" s="420">
        <v>1540987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0.32</v>
      </c>
      <c r="CU8" s="461"/>
      <c r="CV8" s="461"/>
      <c r="CW8" s="461"/>
      <c r="CX8" s="461"/>
      <c r="CY8" s="461"/>
      <c r="CZ8" s="461"/>
      <c r="DA8" s="462"/>
      <c r="DB8" s="460">
        <v>0.32</v>
      </c>
      <c r="DC8" s="461"/>
      <c r="DD8" s="461"/>
      <c r="DE8" s="461"/>
      <c r="DF8" s="461"/>
      <c r="DG8" s="461"/>
      <c r="DH8" s="461"/>
      <c r="DI8" s="462"/>
    </row>
    <row r="9" spans="1:119" ht="18.75" customHeight="1" thickBot="1" x14ac:dyDescent="0.2">
      <c r="A9" s="171"/>
      <c r="B9" s="414" t="s">
        <v>106</v>
      </c>
      <c r="C9" s="415"/>
      <c r="D9" s="415"/>
      <c r="E9" s="415"/>
      <c r="F9" s="415"/>
      <c r="G9" s="415"/>
      <c r="H9" s="415"/>
      <c r="I9" s="415"/>
      <c r="J9" s="415"/>
      <c r="K9" s="463"/>
      <c r="L9" s="464" t="s">
        <v>107</v>
      </c>
      <c r="M9" s="465"/>
      <c r="N9" s="465"/>
      <c r="O9" s="465"/>
      <c r="P9" s="465"/>
      <c r="Q9" s="466"/>
      <c r="R9" s="467">
        <v>32519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-404550</v>
      </c>
      <c r="BO9" s="421"/>
      <c r="BP9" s="421"/>
      <c r="BQ9" s="421"/>
      <c r="BR9" s="421"/>
      <c r="BS9" s="421"/>
      <c r="BT9" s="421"/>
      <c r="BU9" s="422"/>
      <c r="BV9" s="420">
        <v>-5651</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14.5</v>
      </c>
      <c r="CU9" s="418"/>
      <c r="CV9" s="418"/>
      <c r="CW9" s="418"/>
      <c r="CX9" s="418"/>
      <c r="CY9" s="418"/>
      <c r="CZ9" s="418"/>
      <c r="DA9" s="419"/>
      <c r="DB9" s="417">
        <v>15.5</v>
      </c>
      <c r="DC9" s="418"/>
      <c r="DD9" s="418"/>
      <c r="DE9" s="418"/>
      <c r="DF9" s="418"/>
      <c r="DG9" s="418"/>
      <c r="DH9" s="418"/>
      <c r="DI9" s="419"/>
    </row>
    <row r="10" spans="1:119" ht="18.75" customHeight="1" thickBot="1" x14ac:dyDescent="0.2">
      <c r="A10" s="171"/>
      <c r="B10" s="414"/>
      <c r="C10" s="415"/>
      <c r="D10" s="415"/>
      <c r="E10" s="415"/>
      <c r="F10" s="415"/>
      <c r="G10" s="415"/>
      <c r="H10" s="415"/>
      <c r="I10" s="415"/>
      <c r="J10" s="415"/>
      <c r="K10" s="463"/>
      <c r="L10" s="470" t="s">
        <v>112</v>
      </c>
      <c r="M10" s="450"/>
      <c r="N10" s="450"/>
      <c r="O10" s="450"/>
      <c r="P10" s="450"/>
      <c r="Q10" s="451"/>
      <c r="R10" s="471">
        <v>35439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777299</v>
      </c>
      <c r="BO10" s="421"/>
      <c r="BP10" s="421"/>
      <c r="BQ10" s="421"/>
      <c r="BR10" s="421"/>
      <c r="BS10" s="421"/>
      <c r="BT10" s="421"/>
      <c r="BU10" s="422"/>
      <c r="BV10" s="420">
        <v>698000</v>
      </c>
      <c r="BW10" s="421"/>
      <c r="BX10" s="421"/>
      <c r="BY10" s="421"/>
      <c r="BZ10" s="421"/>
      <c r="CA10" s="421"/>
      <c r="CB10" s="421"/>
      <c r="CC10" s="422"/>
      <c r="CD10" s="174" t="s">
        <v>116</v>
      </c>
      <c r="CE10" s="175"/>
      <c r="CF10" s="175"/>
      <c r="CG10" s="175"/>
      <c r="CH10" s="175"/>
      <c r="CI10" s="175"/>
      <c r="CJ10" s="175"/>
      <c r="CK10" s="175"/>
      <c r="CL10" s="175"/>
      <c r="CM10" s="175"/>
      <c r="CN10" s="175"/>
      <c r="CO10" s="175"/>
      <c r="CP10" s="175"/>
      <c r="CQ10" s="175"/>
      <c r="CR10" s="175"/>
      <c r="CS10" s="176"/>
      <c r="CT10" s="177"/>
      <c r="CU10" s="178"/>
      <c r="CV10" s="178"/>
      <c r="CW10" s="178"/>
      <c r="CX10" s="178"/>
      <c r="CY10" s="178"/>
      <c r="CZ10" s="178"/>
      <c r="DA10" s="179"/>
      <c r="DB10" s="177"/>
      <c r="DC10" s="178"/>
      <c r="DD10" s="178"/>
      <c r="DE10" s="178"/>
      <c r="DF10" s="178"/>
      <c r="DG10" s="178"/>
      <c r="DH10" s="178"/>
      <c r="DI10" s="179"/>
    </row>
    <row r="11" spans="1:119" ht="18.75" customHeight="1" thickBot="1" x14ac:dyDescent="0.2">
      <c r="A11" s="171"/>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1"/>
      <c r="B12" s="480" t="s">
        <v>123</v>
      </c>
      <c r="C12" s="481"/>
      <c r="D12" s="481"/>
      <c r="E12" s="481"/>
      <c r="F12" s="481"/>
      <c r="G12" s="481"/>
      <c r="H12" s="481"/>
      <c r="I12" s="481"/>
      <c r="J12" s="481"/>
      <c r="K12" s="482"/>
      <c r="L12" s="489" t="s">
        <v>124</v>
      </c>
      <c r="M12" s="490"/>
      <c r="N12" s="490"/>
      <c r="O12" s="490"/>
      <c r="P12" s="490"/>
      <c r="Q12" s="491"/>
      <c r="R12" s="492">
        <v>30920</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1"/>
      <c r="B13" s="483"/>
      <c r="C13" s="484"/>
      <c r="D13" s="484"/>
      <c r="E13" s="484"/>
      <c r="F13" s="484"/>
      <c r="G13" s="484"/>
      <c r="H13" s="484"/>
      <c r="I13" s="484"/>
      <c r="J13" s="484"/>
      <c r="K13" s="485"/>
      <c r="L13" s="180"/>
      <c r="M13" s="511" t="s">
        <v>130</v>
      </c>
      <c r="N13" s="512"/>
      <c r="O13" s="512"/>
      <c r="P13" s="512"/>
      <c r="Q13" s="513"/>
      <c r="R13" s="504">
        <v>30404</v>
      </c>
      <c r="S13" s="505"/>
      <c r="T13" s="505"/>
      <c r="U13" s="505"/>
      <c r="V13" s="506"/>
      <c r="W13" s="436" t="s">
        <v>131</v>
      </c>
      <c r="X13" s="437"/>
      <c r="Y13" s="437"/>
      <c r="Z13" s="437"/>
      <c r="AA13" s="437"/>
      <c r="AB13" s="427"/>
      <c r="AC13" s="471">
        <v>1828</v>
      </c>
      <c r="AD13" s="472"/>
      <c r="AE13" s="472"/>
      <c r="AF13" s="472"/>
      <c r="AG13" s="514"/>
      <c r="AH13" s="471">
        <v>2348</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372749</v>
      </c>
      <c r="BO13" s="421"/>
      <c r="BP13" s="421"/>
      <c r="BQ13" s="421"/>
      <c r="BR13" s="421"/>
      <c r="BS13" s="421"/>
      <c r="BT13" s="421"/>
      <c r="BU13" s="422"/>
      <c r="BV13" s="420">
        <v>692349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6</v>
      </c>
      <c r="CU13" s="418"/>
      <c r="CV13" s="418"/>
      <c r="CW13" s="418"/>
      <c r="CX13" s="418"/>
      <c r="CY13" s="418"/>
      <c r="CZ13" s="418"/>
      <c r="DA13" s="419"/>
      <c r="DB13" s="417">
        <v>6</v>
      </c>
      <c r="DC13" s="418"/>
      <c r="DD13" s="418"/>
      <c r="DE13" s="418"/>
      <c r="DF13" s="418"/>
      <c r="DG13" s="418"/>
      <c r="DH13" s="418"/>
      <c r="DI13" s="419"/>
    </row>
    <row r="14" spans="1:119" ht="18.75" customHeight="1" thickBot="1" x14ac:dyDescent="0.2">
      <c r="A14" s="171"/>
      <c r="B14" s="483"/>
      <c r="C14" s="484"/>
      <c r="D14" s="484"/>
      <c r="E14" s="484"/>
      <c r="F14" s="484"/>
      <c r="G14" s="484"/>
      <c r="H14" s="484"/>
      <c r="I14" s="484"/>
      <c r="J14" s="484"/>
      <c r="K14" s="485"/>
      <c r="L14" s="501" t="s">
        <v>135</v>
      </c>
      <c r="M14" s="502"/>
      <c r="N14" s="502"/>
      <c r="O14" s="502"/>
      <c r="P14" s="502"/>
      <c r="Q14" s="503"/>
      <c r="R14" s="504">
        <v>31664</v>
      </c>
      <c r="S14" s="505"/>
      <c r="T14" s="505"/>
      <c r="U14" s="505"/>
      <c r="V14" s="506"/>
      <c r="W14" s="410"/>
      <c r="X14" s="411"/>
      <c r="Y14" s="411"/>
      <c r="Z14" s="411"/>
      <c r="AA14" s="411"/>
      <c r="AB14" s="400"/>
      <c r="AC14" s="507">
        <v>11.6</v>
      </c>
      <c r="AD14" s="508"/>
      <c r="AE14" s="508"/>
      <c r="AF14" s="508"/>
      <c r="AG14" s="509"/>
      <c r="AH14" s="507">
        <v>13.6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v>8.4</v>
      </c>
      <c r="DC14" s="519"/>
      <c r="DD14" s="519"/>
      <c r="DE14" s="519"/>
      <c r="DF14" s="519"/>
      <c r="DG14" s="519"/>
      <c r="DH14" s="519"/>
      <c r="DI14" s="520"/>
    </row>
    <row r="15" spans="1:119" ht="18.75" customHeight="1" x14ac:dyDescent="0.15">
      <c r="A15" s="171"/>
      <c r="B15" s="483"/>
      <c r="C15" s="484"/>
      <c r="D15" s="484"/>
      <c r="E15" s="484"/>
      <c r="F15" s="484"/>
      <c r="G15" s="484"/>
      <c r="H15" s="484"/>
      <c r="I15" s="484"/>
      <c r="J15" s="484"/>
      <c r="K15" s="485"/>
      <c r="L15" s="180"/>
      <c r="M15" s="511" t="s">
        <v>130</v>
      </c>
      <c r="N15" s="512"/>
      <c r="O15" s="512"/>
      <c r="P15" s="512"/>
      <c r="Q15" s="513"/>
      <c r="R15" s="504">
        <v>31214</v>
      </c>
      <c r="S15" s="505"/>
      <c r="T15" s="505"/>
      <c r="U15" s="505"/>
      <c r="V15" s="506"/>
      <c r="W15" s="436" t="s">
        <v>137</v>
      </c>
      <c r="X15" s="437"/>
      <c r="Y15" s="437"/>
      <c r="Z15" s="437"/>
      <c r="AA15" s="437"/>
      <c r="AB15" s="427"/>
      <c r="AC15" s="471">
        <v>3483</v>
      </c>
      <c r="AD15" s="472"/>
      <c r="AE15" s="472"/>
      <c r="AF15" s="472"/>
      <c r="AG15" s="514"/>
      <c r="AH15" s="471">
        <v>3940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3671892</v>
      </c>
      <c r="BO15" s="384"/>
      <c r="BP15" s="384"/>
      <c r="BQ15" s="384"/>
      <c r="BR15" s="384"/>
      <c r="BS15" s="384"/>
      <c r="BT15" s="384"/>
      <c r="BU15" s="385"/>
      <c r="BV15" s="383">
        <v>3672998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1"/>
      <c r="CU15" s="182"/>
      <c r="CV15" s="182"/>
      <c r="CW15" s="182"/>
      <c r="CX15" s="182"/>
      <c r="CY15" s="182"/>
      <c r="CZ15" s="182"/>
      <c r="DA15" s="183"/>
      <c r="DB15" s="181"/>
      <c r="DC15" s="182"/>
      <c r="DD15" s="182"/>
      <c r="DE15" s="182"/>
      <c r="DF15" s="182"/>
      <c r="DG15" s="182"/>
      <c r="DH15" s="182"/>
      <c r="DI15" s="183"/>
    </row>
    <row r="16" spans="1:119" ht="18.75" customHeight="1" x14ac:dyDescent="0.15">
      <c r="A16" s="171"/>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22.2</v>
      </c>
      <c r="AD16" s="508"/>
      <c r="AE16" s="508"/>
      <c r="AF16" s="508"/>
      <c r="AG16" s="509"/>
      <c r="AH16" s="507">
        <v>22.9</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11599787</v>
      </c>
      <c r="BO16" s="421"/>
      <c r="BP16" s="421"/>
      <c r="BQ16" s="421"/>
      <c r="BR16" s="421"/>
      <c r="BS16" s="421"/>
      <c r="BT16" s="421"/>
      <c r="BU16" s="422"/>
      <c r="BV16" s="420">
        <v>11554797</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1"/>
      <c r="B17" s="486"/>
      <c r="C17" s="487"/>
      <c r="D17" s="487"/>
      <c r="E17" s="487"/>
      <c r="F17" s="487"/>
      <c r="G17" s="487"/>
      <c r="H17" s="487"/>
      <c r="I17" s="487"/>
      <c r="J17" s="487"/>
      <c r="K17" s="488"/>
      <c r="L17" s="185"/>
      <c r="M17" s="531" t="s">
        <v>143</v>
      </c>
      <c r="N17" s="532"/>
      <c r="O17" s="532"/>
      <c r="P17" s="532"/>
      <c r="Q17" s="533"/>
      <c r="R17" s="526" t="s">
        <v>144</v>
      </c>
      <c r="S17" s="527"/>
      <c r="T17" s="527"/>
      <c r="U17" s="527"/>
      <c r="V17" s="528"/>
      <c r="W17" s="436" t="s">
        <v>145</v>
      </c>
      <c r="X17" s="437"/>
      <c r="Y17" s="437"/>
      <c r="Z17" s="437"/>
      <c r="AA17" s="437"/>
      <c r="AB17" s="427"/>
      <c r="AC17" s="471">
        <v>10384</v>
      </c>
      <c r="AD17" s="472"/>
      <c r="AE17" s="472"/>
      <c r="AF17" s="472"/>
      <c r="AG17" s="514"/>
      <c r="AH17" s="471">
        <v>10944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4585497</v>
      </c>
      <c r="BO17" s="421"/>
      <c r="BP17" s="421"/>
      <c r="BQ17" s="421"/>
      <c r="BR17" s="421"/>
      <c r="BS17" s="421"/>
      <c r="BT17" s="421"/>
      <c r="BU17" s="422"/>
      <c r="BV17" s="420">
        <v>4603631</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1"/>
      <c r="B18" s="542" t="s">
        <v>147</v>
      </c>
      <c r="C18" s="463"/>
      <c r="D18" s="463"/>
      <c r="E18" s="543"/>
      <c r="F18" s="543"/>
      <c r="G18" s="543"/>
      <c r="H18" s="543"/>
      <c r="I18" s="543"/>
      <c r="J18" s="543"/>
      <c r="K18" s="543"/>
      <c r="L18" s="544">
        <v>357.31</v>
      </c>
      <c r="M18" s="544"/>
      <c r="N18" s="544"/>
      <c r="O18" s="544"/>
      <c r="P18" s="544"/>
      <c r="Q18" s="544"/>
      <c r="R18" s="545"/>
      <c r="S18" s="545"/>
      <c r="T18" s="545"/>
      <c r="U18" s="545"/>
      <c r="V18" s="546"/>
      <c r="W18" s="438"/>
      <c r="X18" s="439"/>
      <c r="Y18" s="439"/>
      <c r="Z18" s="439"/>
      <c r="AA18" s="439"/>
      <c r="AB18" s="430"/>
      <c r="AC18" s="547">
        <v>66.2</v>
      </c>
      <c r="AD18" s="548"/>
      <c r="AE18" s="548"/>
      <c r="AF18" s="548"/>
      <c r="AG18" s="549"/>
      <c r="AH18" s="547">
        <v>63.5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12135695</v>
      </c>
      <c r="BO18" s="421"/>
      <c r="BP18" s="421"/>
      <c r="BQ18" s="421"/>
      <c r="BR18" s="421"/>
      <c r="BS18" s="421"/>
      <c r="BT18" s="421"/>
      <c r="BU18" s="422"/>
      <c r="BV18" s="420">
        <v>11929075</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1"/>
      <c r="B19" s="542" t="s">
        <v>149</v>
      </c>
      <c r="C19" s="463"/>
      <c r="D19" s="463"/>
      <c r="E19" s="543"/>
      <c r="F19" s="543"/>
      <c r="G19" s="543"/>
      <c r="H19" s="543"/>
      <c r="I19" s="543"/>
      <c r="J19" s="543"/>
      <c r="K19" s="543"/>
      <c r="L19" s="551">
        <v>91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17327105</v>
      </c>
      <c r="BO19" s="421"/>
      <c r="BP19" s="421"/>
      <c r="BQ19" s="421"/>
      <c r="BR19" s="421"/>
      <c r="BS19" s="421"/>
      <c r="BT19" s="421"/>
      <c r="BU19" s="422"/>
      <c r="BV19" s="420">
        <v>17087647</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1"/>
      <c r="B20" s="542" t="s">
        <v>151</v>
      </c>
      <c r="C20" s="463"/>
      <c r="D20" s="463"/>
      <c r="E20" s="543"/>
      <c r="F20" s="543"/>
      <c r="G20" s="543"/>
      <c r="H20" s="543"/>
      <c r="I20" s="543"/>
      <c r="J20" s="543"/>
      <c r="K20" s="543"/>
      <c r="L20" s="551">
        <v>14135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1"/>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1"/>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19181221</v>
      </c>
      <c r="BO22" s="384"/>
      <c r="BP22" s="384"/>
      <c r="BQ22" s="384"/>
      <c r="BR22" s="384"/>
      <c r="BS22" s="384"/>
      <c r="BT22" s="384"/>
      <c r="BU22" s="385"/>
      <c r="BV22" s="383">
        <v>20700251</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1"/>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14835160</v>
      </c>
      <c r="BO23" s="421"/>
      <c r="BP23" s="421"/>
      <c r="BQ23" s="421"/>
      <c r="BR23" s="421"/>
      <c r="BS23" s="421"/>
      <c r="BT23" s="421"/>
      <c r="BU23" s="422"/>
      <c r="BV23" s="420">
        <v>15747231</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1"/>
      <c r="B24" s="591"/>
      <c r="C24" s="567"/>
      <c r="D24" s="568"/>
      <c r="E24" s="470" t="s">
        <v>161</v>
      </c>
      <c r="F24" s="450"/>
      <c r="G24" s="450"/>
      <c r="H24" s="450"/>
      <c r="I24" s="450"/>
      <c r="J24" s="450"/>
      <c r="K24" s="451"/>
      <c r="L24" s="471">
        <v>1</v>
      </c>
      <c r="M24" s="472"/>
      <c r="N24" s="472"/>
      <c r="O24" s="472"/>
      <c r="P24" s="514"/>
      <c r="Q24" s="471">
        <v>6320</v>
      </c>
      <c r="R24" s="472"/>
      <c r="S24" s="472"/>
      <c r="T24" s="472"/>
      <c r="U24" s="472"/>
      <c r="V24" s="514"/>
      <c r="W24" s="566"/>
      <c r="X24" s="567"/>
      <c r="Y24" s="568"/>
      <c r="Z24" s="470" t="s">
        <v>162</v>
      </c>
      <c r="AA24" s="450"/>
      <c r="AB24" s="450"/>
      <c r="AC24" s="450"/>
      <c r="AD24" s="450"/>
      <c r="AE24" s="450"/>
      <c r="AF24" s="450"/>
      <c r="AG24" s="451"/>
      <c r="AH24" s="471">
        <v>419</v>
      </c>
      <c r="AI24" s="472"/>
      <c r="AJ24" s="472"/>
      <c r="AK24" s="472"/>
      <c r="AL24" s="514"/>
      <c r="AM24" s="471">
        <v>1314822</v>
      </c>
      <c r="AN24" s="472"/>
      <c r="AO24" s="472"/>
      <c r="AP24" s="472"/>
      <c r="AQ24" s="472"/>
      <c r="AR24" s="514"/>
      <c r="AS24" s="471">
        <v>3138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17530294</v>
      </c>
      <c r="BO24" s="421"/>
      <c r="BP24" s="421"/>
      <c r="BQ24" s="421"/>
      <c r="BR24" s="421"/>
      <c r="BS24" s="421"/>
      <c r="BT24" s="421"/>
      <c r="BU24" s="422"/>
      <c r="BV24" s="420">
        <v>18635467</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1"/>
      <c r="B25" s="591"/>
      <c r="C25" s="567"/>
      <c r="D25" s="568"/>
      <c r="E25" s="470" t="s">
        <v>164</v>
      </c>
      <c r="F25" s="450"/>
      <c r="G25" s="450"/>
      <c r="H25" s="450"/>
      <c r="I25" s="450"/>
      <c r="J25" s="450"/>
      <c r="K25" s="451"/>
      <c r="L25" s="471">
        <v>1</v>
      </c>
      <c r="M25" s="472"/>
      <c r="N25" s="472"/>
      <c r="O25" s="472"/>
      <c r="P25" s="514"/>
      <c r="Q25" s="471">
        <v>6300</v>
      </c>
      <c r="R25" s="472"/>
      <c r="S25" s="472"/>
      <c r="T25" s="472"/>
      <c r="U25" s="472"/>
      <c r="V25" s="514"/>
      <c r="W25" s="566"/>
      <c r="X25" s="567"/>
      <c r="Y25" s="568"/>
      <c r="Z25" s="470" t="s">
        <v>165</v>
      </c>
      <c r="AA25" s="450"/>
      <c r="AB25" s="450"/>
      <c r="AC25" s="450"/>
      <c r="AD25" s="450"/>
      <c r="AE25" s="450"/>
      <c r="AF25" s="450"/>
      <c r="AG25" s="451"/>
      <c r="AH25" s="471">
        <v>66</v>
      </c>
      <c r="AI25" s="472"/>
      <c r="AJ25" s="472"/>
      <c r="AK25" s="472"/>
      <c r="AL25" s="514"/>
      <c r="AM25" s="471">
        <v>190212</v>
      </c>
      <c r="AN25" s="472"/>
      <c r="AO25" s="472"/>
      <c r="AP25" s="472"/>
      <c r="AQ25" s="472"/>
      <c r="AR25" s="514"/>
      <c r="AS25" s="471">
        <v>2882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2788747</v>
      </c>
      <c r="BO25" s="384"/>
      <c r="BP25" s="384"/>
      <c r="BQ25" s="384"/>
      <c r="BR25" s="384"/>
      <c r="BS25" s="384"/>
      <c r="BT25" s="384"/>
      <c r="BU25" s="385"/>
      <c r="BV25" s="383">
        <v>1543925</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1"/>
      <c r="B26" s="591"/>
      <c r="C26" s="567"/>
      <c r="D26" s="568"/>
      <c r="E26" s="470" t="s">
        <v>167</v>
      </c>
      <c r="F26" s="450"/>
      <c r="G26" s="450"/>
      <c r="H26" s="450"/>
      <c r="I26" s="450"/>
      <c r="J26" s="450"/>
      <c r="K26" s="451"/>
      <c r="L26" s="471">
        <v>1</v>
      </c>
      <c r="M26" s="472"/>
      <c r="N26" s="472"/>
      <c r="O26" s="472"/>
      <c r="P26" s="514"/>
      <c r="Q26" s="471">
        <v>5600</v>
      </c>
      <c r="R26" s="472"/>
      <c r="S26" s="472"/>
      <c r="T26" s="472"/>
      <c r="U26" s="472"/>
      <c r="V26" s="514"/>
      <c r="W26" s="566"/>
      <c r="X26" s="567"/>
      <c r="Y26" s="568"/>
      <c r="Z26" s="470" t="s">
        <v>168</v>
      </c>
      <c r="AA26" s="572"/>
      <c r="AB26" s="572"/>
      <c r="AC26" s="572"/>
      <c r="AD26" s="572"/>
      <c r="AE26" s="572"/>
      <c r="AF26" s="572"/>
      <c r="AG26" s="573"/>
      <c r="AH26" s="471">
        <v>3</v>
      </c>
      <c r="AI26" s="472"/>
      <c r="AJ26" s="472"/>
      <c r="AK26" s="472"/>
      <c r="AL26" s="514"/>
      <c r="AM26" s="471">
        <v>9819</v>
      </c>
      <c r="AN26" s="472"/>
      <c r="AO26" s="472"/>
      <c r="AP26" s="472"/>
      <c r="AQ26" s="472"/>
      <c r="AR26" s="514"/>
      <c r="AS26" s="471">
        <v>3273</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1"/>
      <c r="B27" s="591"/>
      <c r="C27" s="567"/>
      <c r="D27" s="568"/>
      <c r="E27" s="470" t="s">
        <v>170</v>
      </c>
      <c r="F27" s="450"/>
      <c r="G27" s="450"/>
      <c r="H27" s="450"/>
      <c r="I27" s="450"/>
      <c r="J27" s="450"/>
      <c r="K27" s="451"/>
      <c r="L27" s="471">
        <v>1</v>
      </c>
      <c r="M27" s="472"/>
      <c r="N27" s="472"/>
      <c r="O27" s="472"/>
      <c r="P27" s="514"/>
      <c r="Q27" s="471">
        <v>4250</v>
      </c>
      <c r="R27" s="472"/>
      <c r="S27" s="472"/>
      <c r="T27" s="472"/>
      <c r="U27" s="472"/>
      <c r="V27" s="514"/>
      <c r="W27" s="566"/>
      <c r="X27" s="567"/>
      <c r="Y27" s="568"/>
      <c r="Z27" s="470" t="s">
        <v>171</v>
      </c>
      <c r="AA27" s="450"/>
      <c r="AB27" s="450"/>
      <c r="AC27" s="450"/>
      <c r="AD27" s="450"/>
      <c r="AE27" s="450"/>
      <c r="AF27" s="450"/>
      <c r="AG27" s="451"/>
      <c r="AH27" s="471">
        <v>2</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449491</v>
      </c>
      <c r="BO27" s="540"/>
      <c r="BP27" s="540"/>
      <c r="BQ27" s="540"/>
      <c r="BR27" s="540"/>
      <c r="BS27" s="540"/>
      <c r="BT27" s="540"/>
      <c r="BU27" s="541"/>
      <c r="BV27" s="539">
        <v>448890</v>
      </c>
      <c r="BW27" s="540"/>
      <c r="BX27" s="540"/>
      <c r="BY27" s="540"/>
      <c r="BZ27" s="540"/>
      <c r="CA27" s="540"/>
      <c r="CB27" s="540"/>
      <c r="CC27" s="541"/>
      <c r="CD27" s="186"/>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1"/>
      <c r="B28" s="591"/>
      <c r="C28" s="567"/>
      <c r="D28" s="568"/>
      <c r="E28" s="470" t="s">
        <v>174</v>
      </c>
      <c r="F28" s="450"/>
      <c r="G28" s="450"/>
      <c r="H28" s="450"/>
      <c r="I28" s="450"/>
      <c r="J28" s="450"/>
      <c r="K28" s="451"/>
      <c r="L28" s="471">
        <v>1</v>
      </c>
      <c r="M28" s="472"/>
      <c r="N28" s="472"/>
      <c r="O28" s="472"/>
      <c r="P28" s="514"/>
      <c r="Q28" s="471">
        <v>3600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4523355</v>
      </c>
      <c r="BO28" s="384"/>
      <c r="BP28" s="384"/>
      <c r="BQ28" s="384"/>
      <c r="BR28" s="384"/>
      <c r="BS28" s="384"/>
      <c r="BT28" s="384"/>
      <c r="BU28" s="385"/>
      <c r="BV28" s="383">
        <v>3746056</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1"/>
      <c r="B29" s="591"/>
      <c r="C29" s="567"/>
      <c r="D29" s="568"/>
      <c r="E29" s="470" t="s">
        <v>177</v>
      </c>
      <c r="F29" s="450"/>
      <c r="G29" s="450"/>
      <c r="H29" s="450"/>
      <c r="I29" s="450"/>
      <c r="J29" s="450"/>
      <c r="K29" s="451"/>
      <c r="L29" s="471">
        <v>16</v>
      </c>
      <c r="M29" s="472"/>
      <c r="N29" s="472"/>
      <c r="O29" s="472"/>
      <c r="P29" s="514"/>
      <c r="Q29" s="471">
        <v>3200</v>
      </c>
      <c r="R29" s="472"/>
      <c r="S29" s="472"/>
      <c r="T29" s="472"/>
      <c r="U29" s="472"/>
      <c r="V29" s="514"/>
      <c r="W29" s="569"/>
      <c r="X29" s="570"/>
      <c r="Y29" s="571"/>
      <c r="Z29" s="470" t="s">
        <v>178</v>
      </c>
      <c r="AA29" s="450"/>
      <c r="AB29" s="450"/>
      <c r="AC29" s="450"/>
      <c r="AD29" s="450"/>
      <c r="AE29" s="450"/>
      <c r="AF29" s="450"/>
      <c r="AG29" s="451"/>
      <c r="AH29" s="471">
        <v>421</v>
      </c>
      <c r="AI29" s="472"/>
      <c r="AJ29" s="472"/>
      <c r="AK29" s="472"/>
      <c r="AL29" s="514"/>
      <c r="AM29" s="471">
        <v>1319828</v>
      </c>
      <c r="AN29" s="472"/>
      <c r="AO29" s="472"/>
      <c r="AP29" s="472"/>
      <c r="AQ29" s="472"/>
      <c r="AR29" s="514"/>
      <c r="AS29" s="471">
        <v>3135</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158370</v>
      </c>
      <c r="BO29" s="421"/>
      <c r="BP29" s="421"/>
      <c r="BQ29" s="421"/>
      <c r="BR29" s="421"/>
      <c r="BS29" s="421"/>
      <c r="BT29" s="421"/>
      <c r="BU29" s="422"/>
      <c r="BV29" s="420">
        <v>163536</v>
      </c>
      <c r="BW29" s="421"/>
      <c r="BX29" s="421"/>
      <c r="BY29" s="421"/>
      <c r="BZ29" s="421"/>
      <c r="CA29" s="421"/>
      <c r="CB29" s="421"/>
      <c r="CC29" s="422"/>
      <c r="CD29" s="186"/>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1"/>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96.7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3128620</v>
      </c>
      <c r="BO30" s="540"/>
      <c r="BP30" s="540"/>
      <c r="BQ30" s="540"/>
      <c r="BR30" s="540"/>
      <c r="BS30" s="540"/>
      <c r="BT30" s="540"/>
      <c r="BU30" s="541"/>
      <c r="BV30" s="539">
        <v>3393607</v>
      </c>
      <c r="BW30" s="540"/>
      <c r="BX30" s="540"/>
      <c r="BY30" s="540"/>
      <c r="BZ30" s="540"/>
      <c r="CA30" s="540"/>
      <c r="CB30" s="540"/>
      <c r="CC30" s="541"/>
      <c r="CD30" s="187"/>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row>
    <row r="31" spans="1:113" ht="13.5" customHeight="1" x14ac:dyDescent="0.15">
      <c r="A31" s="171"/>
      <c r="B31" s="193"/>
      <c r="DI31" s="194"/>
    </row>
    <row r="32" spans="1:113" ht="13.5" customHeight="1" x14ac:dyDescent="0.15">
      <c r="A32" s="171"/>
      <c r="B32" s="195"/>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4"/>
    </row>
    <row r="33" spans="1:113" ht="13.5" customHeight="1" x14ac:dyDescent="0.15">
      <c r="A33" s="171"/>
      <c r="B33" s="195"/>
      <c r="C33" s="444" t="s">
        <v>187</v>
      </c>
      <c r="D33" s="444"/>
      <c r="E33" s="409" t="s">
        <v>188</v>
      </c>
      <c r="F33" s="409"/>
      <c r="G33" s="409"/>
      <c r="H33" s="409"/>
      <c r="I33" s="409"/>
      <c r="J33" s="409"/>
      <c r="K33" s="409"/>
      <c r="L33" s="409"/>
      <c r="M33" s="409"/>
      <c r="N33" s="409"/>
      <c r="O33" s="409"/>
      <c r="P33" s="409"/>
      <c r="Q33" s="409"/>
      <c r="R33" s="409"/>
      <c r="S33" s="409"/>
      <c r="T33" s="196"/>
      <c r="U33" s="444" t="s">
        <v>187</v>
      </c>
      <c r="V33" s="444"/>
      <c r="W33" s="409" t="s">
        <v>188</v>
      </c>
      <c r="X33" s="409"/>
      <c r="Y33" s="409"/>
      <c r="Z33" s="409"/>
      <c r="AA33" s="409"/>
      <c r="AB33" s="409"/>
      <c r="AC33" s="409"/>
      <c r="AD33" s="409"/>
      <c r="AE33" s="409"/>
      <c r="AF33" s="409"/>
      <c r="AG33" s="409"/>
      <c r="AH33" s="409"/>
      <c r="AI33" s="409"/>
      <c r="AJ33" s="409"/>
      <c r="AK33" s="409"/>
      <c r="AL33" s="196"/>
      <c r="AM33" s="444" t="s">
        <v>187</v>
      </c>
      <c r="AN33" s="444"/>
      <c r="AO33" s="409" t="s">
        <v>188</v>
      </c>
      <c r="AP33" s="409"/>
      <c r="AQ33" s="409"/>
      <c r="AR33" s="409"/>
      <c r="AS33" s="409"/>
      <c r="AT33" s="409"/>
      <c r="AU33" s="409"/>
      <c r="AV33" s="409"/>
      <c r="AW33" s="409"/>
      <c r="AX33" s="409"/>
      <c r="AY33" s="409"/>
      <c r="AZ33" s="409"/>
      <c r="BA33" s="409"/>
      <c r="BB33" s="409"/>
      <c r="BC33" s="409"/>
      <c r="BD33" s="197"/>
      <c r="BE33" s="409" t="s">
        <v>189</v>
      </c>
      <c r="BF33" s="409"/>
      <c r="BG33" s="409" t="s">
        <v>190</v>
      </c>
      <c r="BH33" s="409"/>
      <c r="BI33" s="409"/>
      <c r="BJ33" s="409"/>
      <c r="BK33" s="409"/>
      <c r="BL33" s="409"/>
      <c r="BM33" s="409"/>
      <c r="BN33" s="409"/>
      <c r="BO33" s="409"/>
      <c r="BP33" s="409"/>
      <c r="BQ33" s="409"/>
      <c r="BR33" s="409"/>
      <c r="BS33" s="409"/>
      <c r="BT33" s="409"/>
      <c r="BU33" s="409"/>
      <c r="BV33" s="197"/>
      <c r="BW33" s="444" t="s">
        <v>189</v>
      </c>
      <c r="BX33" s="444"/>
      <c r="BY33" s="409" t="s">
        <v>191</v>
      </c>
      <c r="BZ33" s="409"/>
      <c r="CA33" s="409"/>
      <c r="CB33" s="409"/>
      <c r="CC33" s="409"/>
      <c r="CD33" s="409"/>
      <c r="CE33" s="409"/>
      <c r="CF33" s="409"/>
      <c r="CG33" s="409"/>
      <c r="CH33" s="409"/>
      <c r="CI33" s="409"/>
      <c r="CJ33" s="409"/>
      <c r="CK33" s="409"/>
      <c r="CL33" s="409"/>
      <c r="CM33" s="409"/>
      <c r="CN33" s="196"/>
      <c r="CO33" s="444" t="s">
        <v>187</v>
      </c>
      <c r="CP33" s="444"/>
      <c r="CQ33" s="409" t="s">
        <v>192</v>
      </c>
      <c r="CR33" s="409"/>
      <c r="CS33" s="409"/>
      <c r="CT33" s="409"/>
      <c r="CU33" s="409"/>
      <c r="CV33" s="409"/>
      <c r="CW33" s="409"/>
      <c r="CX33" s="409"/>
      <c r="CY33" s="409"/>
      <c r="CZ33" s="409"/>
      <c r="DA33" s="409"/>
      <c r="DB33" s="409"/>
      <c r="DC33" s="409"/>
      <c r="DD33" s="409"/>
      <c r="DE33" s="409"/>
      <c r="DF33" s="196"/>
      <c r="DG33" s="609" t="s">
        <v>193</v>
      </c>
      <c r="DH33" s="609"/>
      <c r="DI33" s="198"/>
    </row>
    <row r="34" spans="1:113" ht="32.25" customHeight="1" x14ac:dyDescent="0.15">
      <c r="A34" s="171"/>
      <c r="B34" s="19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1"/>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1"/>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1"/>
      <c r="BE34" s="610">
        <f>IF(BG34="","",MAX(C34:D43,U34:V43,AM34:AN43)+1)</f>
        <v>7</v>
      </c>
      <c r="BF34" s="610"/>
      <c r="BG34" s="611" t="str">
        <f>IF('各会計、関係団体の財政状況及び健全化判断比率'!B33="","",'各会計、関係団体の財政状況及び健全化判断比率'!B33)</f>
        <v>湯本温泉事業特別会計</v>
      </c>
      <c r="BH34" s="611"/>
      <c r="BI34" s="611"/>
      <c r="BJ34" s="611"/>
      <c r="BK34" s="611"/>
      <c r="BL34" s="611"/>
      <c r="BM34" s="611"/>
      <c r="BN34" s="611"/>
      <c r="BO34" s="611"/>
      <c r="BP34" s="611"/>
      <c r="BQ34" s="611"/>
      <c r="BR34" s="611"/>
      <c r="BS34" s="611"/>
      <c r="BT34" s="611"/>
      <c r="BU34" s="611"/>
      <c r="BV34" s="171"/>
      <c r="BW34" s="610">
        <f>IF(BY34="","",MAX(C34:D43,U34:V43,AM34:AN43,BE34:BF43)+1)</f>
        <v>8</v>
      </c>
      <c r="BX34" s="610"/>
      <c r="BY34" s="611" t="str">
        <f>IF('各会計、関係団体の財政状況及び健全化判断比率'!B68="","",'各会計、関係団体の財政状況及び健全化判断比率'!B68)</f>
        <v>山口県市町総合事務組合一般会計</v>
      </c>
      <c r="BZ34" s="611"/>
      <c r="CA34" s="611"/>
      <c r="CB34" s="611"/>
      <c r="CC34" s="611"/>
      <c r="CD34" s="611"/>
      <c r="CE34" s="611"/>
      <c r="CF34" s="611"/>
      <c r="CG34" s="611"/>
      <c r="CH34" s="611"/>
      <c r="CI34" s="611"/>
      <c r="CJ34" s="611"/>
      <c r="CK34" s="611"/>
      <c r="CL34" s="611"/>
      <c r="CM34" s="611"/>
      <c r="CN34" s="171"/>
      <c r="CO34" s="610">
        <f>IF(CQ34="","",MAX(C34:D43,U34:V43,AM34:AN43,BE34:BF43,BW34:BX43)+1)</f>
        <v>16</v>
      </c>
      <c r="CP34" s="610"/>
      <c r="CQ34" s="611" t="str">
        <f>IF('各会計、関係団体の財政状況及び健全化判断比率'!BS7="","",'各会計、関係団体の財政状況及び健全化判断比率'!BS7)</f>
        <v>長門市文化振興財団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98"/>
    </row>
    <row r="35" spans="1:113" ht="32.25" customHeight="1" x14ac:dyDescent="0.15">
      <c r="A35" s="171"/>
      <c r="B35" s="195"/>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1"/>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1"/>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1"/>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1"/>
      <c r="BW35" s="610">
        <f t="shared" ref="BW35:BW43" si="2">IF(BY35="","",BW34+1)</f>
        <v>9</v>
      </c>
      <c r="BX35" s="610"/>
      <c r="BY35" s="611" t="str">
        <f>IF('各会計、関係団体の財政状況及び健全化判断比率'!B69="","",'各会計、関係団体の財政状況及び健全化判断比率'!B69)</f>
        <v>山口県市町総合事務組合消防団員補償等特別会計</v>
      </c>
      <c r="BZ35" s="611"/>
      <c r="CA35" s="611"/>
      <c r="CB35" s="611"/>
      <c r="CC35" s="611"/>
      <c r="CD35" s="611"/>
      <c r="CE35" s="611"/>
      <c r="CF35" s="611"/>
      <c r="CG35" s="611"/>
      <c r="CH35" s="611"/>
      <c r="CI35" s="611"/>
      <c r="CJ35" s="611"/>
      <c r="CK35" s="611"/>
      <c r="CL35" s="611"/>
      <c r="CM35" s="611"/>
      <c r="CN35" s="171"/>
      <c r="CO35" s="610">
        <f t="shared" ref="CO35:CO43" si="3">IF(CQ35="","",CO34+1)</f>
        <v>17</v>
      </c>
      <c r="CP35" s="610"/>
      <c r="CQ35" s="611" t="str">
        <f>IF('各会計、関係団体の財政状況及び健全化判断比率'!BS8="","",'各会計、関係団体の財政状況及び健全化判断比率'!BS8)</f>
        <v>ながと物産</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98"/>
    </row>
    <row r="36" spans="1:113" ht="32.25" customHeight="1" x14ac:dyDescent="0.15">
      <c r="A36" s="171"/>
      <c r="B36" s="195"/>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1"/>
      <c r="U36" s="610">
        <f t="shared" ref="U36:U43" si="4">IF(W36="","",U35+1)</f>
        <v>4</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1"/>
      <c r="AM36" s="610" t="str">
        <f t="shared" si="0"/>
        <v/>
      </c>
      <c r="AN36" s="610"/>
      <c r="AO36" s="611"/>
      <c r="AP36" s="611"/>
      <c r="AQ36" s="611"/>
      <c r="AR36" s="611"/>
      <c r="AS36" s="611"/>
      <c r="AT36" s="611"/>
      <c r="AU36" s="611"/>
      <c r="AV36" s="611"/>
      <c r="AW36" s="611"/>
      <c r="AX36" s="611"/>
      <c r="AY36" s="611"/>
      <c r="AZ36" s="611"/>
      <c r="BA36" s="611"/>
      <c r="BB36" s="611"/>
      <c r="BC36" s="611"/>
      <c r="BD36" s="171"/>
      <c r="BE36" s="610" t="str">
        <f t="shared" si="1"/>
        <v/>
      </c>
      <c r="BF36" s="610"/>
      <c r="BG36" s="611"/>
      <c r="BH36" s="611"/>
      <c r="BI36" s="611"/>
      <c r="BJ36" s="611"/>
      <c r="BK36" s="611"/>
      <c r="BL36" s="611"/>
      <c r="BM36" s="611"/>
      <c r="BN36" s="611"/>
      <c r="BO36" s="611"/>
      <c r="BP36" s="611"/>
      <c r="BQ36" s="611"/>
      <c r="BR36" s="611"/>
      <c r="BS36" s="611"/>
      <c r="BT36" s="611"/>
      <c r="BU36" s="611"/>
      <c r="BV36" s="171"/>
      <c r="BW36" s="610">
        <f t="shared" si="2"/>
        <v>10</v>
      </c>
      <c r="BX36" s="610"/>
      <c r="BY36" s="611" t="str">
        <f>IF('各会計、関係団体の財政状況及び健全化判断比率'!B70="","",'各会計、関係団体の財政状況及び健全化判断比率'!B70)</f>
        <v>山口県市町総合事務組合非常勤職員公務災害補償特別会計</v>
      </c>
      <c r="BZ36" s="611"/>
      <c r="CA36" s="611"/>
      <c r="CB36" s="611"/>
      <c r="CC36" s="611"/>
      <c r="CD36" s="611"/>
      <c r="CE36" s="611"/>
      <c r="CF36" s="611"/>
      <c r="CG36" s="611"/>
      <c r="CH36" s="611"/>
      <c r="CI36" s="611"/>
      <c r="CJ36" s="611"/>
      <c r="CK36" s="611"/>
      <c r="CL36" s="611"/>
      <c r="CM36" s="611"/>
      <c r="CN36" s="171"/>
      <c r="CO36" s="610">
        <f t="shared" si="3"/>
        <v>18</v>
      </c>
      <c r="CP36" s="610"/>
      <c r="CQ36" s="611" t="str">
        <f>IF('各会計、関係団体の財政状況及び健全化判断比率'!BS9="","",'各会計、関係団体の財政状況及び健全化判断比率'!BS9)</f>
        <v>アグリながと</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98"/>
    </row>
    <row r="37" spans="1:113" ht="32.25" customHeight="1" x14ac:dyDescent="0.15">
      <c r="A37" s="171"/>
      <c r="B37" s="195"/>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1"/>
      <c r="U37" s="610" t="str">
        <f t="shared" si="4"/>
        <v/>
      </c>
      <c r="V37" s="610"/>
      <c r="W37" s="611"/>
      <c r="X37" s="611"/>
      <c r="Y37" s="611"/>
      <c r="Z37" s="611"/>
      <c r="AA37" s="611"/>
      <c r="AB37" s="611"/>
      <c r="AC37" s="611"/>
      <c r="AD37" s="611"/>
      <c r="AE37" s="611"/>
      <c r="AF37" s="611"/>
      <c r="AG37" s="611"/>
      <c r="AH37" s="611"/>
      <c r="AI37" s="611"/>
      <c r="AJ37" s="611"/>
      <c r="AK37" s="611"/>
      <c r="AL37" s="171"/>
      <c r="AM37" s="610" t="str">
        <f t="shared" si="0"/>
        <v/>
      </c>
      <c r="AN37" s="610"/>
      <c r="AO37" s="611"/>
      <c r="AP37" s="611"/>
      <c r="AQ37" s="611"/>
      <c r="AR37" s="611"/>
      <c r="AS37" s="611"/>
      <c r="AT37" s="611"/>
      <c r="AU37" s="611"/>
      <c r="AV37" s="611"/>
      <c r="AW37" s="611"/>
      <c r="AX37" s="611"/>
      <c r="AY37" s="611"/>
      <c r="AZ37" s="611"/>
      <c r="BA37" s="611"/>
      <c r="BB37" s="611"/>
      <c r="BC37" s="611"/>
      <c r="BD37" s="171"/>
      <c r="BE37" s="610" t="str">
        <f t="shared" si="1"/>
        <v/>
      </c>
      <c r="BF37" s="610"/>
      <c r="BG37" s="611"/>
      <c r="BH37" s="611"/>
      <c r="BI37" s="611"/>
      <c r="BJ37" s="611"/>
      <c r="BK37" s="611"/>
      <c r="BL37" s="611"/>
      <c r="BM37" s="611"/>
      <c r="BN37" s="611"/>
      <c r="BO37" s="611"/>
      <c r="BP37" s="611"/>
      <c r="BQ37" s="611"/>
      <c r="BR37" s="611"/>
      <c r="BS37" s="611"/>
      <c r="BT37" s="611"/>
      <c r="BU37" s="611"/>
      <c r="BV37" s="171"/>
      <c r="BW37" s="610">
        <f t="shared" si="2"/>
        <v>11</v>
      </c>
      <c r="BX37" s="610"/>
      <c r="BY37" s="611" t="str">
        <f>IF('各会計、関係団体の財政状況及び健全化判断比率'!B71="","",'各会計、関係団体の財政状況及び健全化判断比率'!B71)</f>
        <v>山口県市町総合事務組合山口県市町公平委員会特別会計</v>
      </c>
      <c r="BZ37" s="611"/>
      <c r="CA37" s="611"/>
      <c r="CB37" s="611"/>
      <c r="CC37" s="611"/>
      <c r="CD37" s="611"/>
      <c r="CE37" s="611"/>
      <c r="CF37" s="611"/>
      <c r="CG37" s="611"/>
      <c r="CH37" s="611"/>
      <c r="CI37" s="611"/>
      <c r="CJ37" s="611"/>
      <c r="CK37" s="611"/>
      <c r="CL37" s="611"/>
      <c r="CM37" s="611"/>
      <c r="CN37" s="171"/>
      <c r="CO37" s="610">
        <f t="shared" si="3"/>
        <v>19</v>
      </c>
      <c r="CP37" s="610"/>
      <c r="CQ37" s="611" t="str">
        <f>IF('各会計、関係団体の財政状況及び健全化判断比率'!BS10="","",'各会計、関係団体の財政状況及び健全化判断比率'!BS10)</f>
        <v>リフォレながと</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98"/>
    </row>
    <row r="38" spans="1:113" ht="32.25" customHeight="1" x14ac:dyDescent="0.15">
      <c r="A38" s="171"/>
      <c r="B38" s="195"/>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1"/>
      <c r="U38" s="610" t="str">
        <f t="shared" si="4"/>
        <v/>
      </c>
      <c r="V38" s="610"/>
      <c r="W38" s="611"/>
      <c r="X38" s="611"/>
      <c r="Y38" s="611"/>
      <c r="Z38" s="611"/>
      <c r="AA38" s="611"/>
      <c r="AB38" s="611"/>
      <c r="AC38" s="611"/>
      <c r="AD38" s="611"/>
      <c r="AE38" s="611"/>
      <c r="AF38" s="611"/>
      <c r="AG38" s="611"/>
      <c r="AH38" s="611"/>
      <c r="AI38" s="611"/>
      <c r="AJ38" s="611"/>
      <c r="AK38" s="611"/>
      <c r="AL38" s="171"/>
      <c r="AM38" s="610" t="str">
        <f t="shared" si="0"/>
        <v/>
      </c>
      <c r="AN38" s="610"/>
      <c r="AO38" s="611"/>
      <c r="AP38" s="611"/>
      <c r="AQ38" s="611"/>
      <c r="AR38" s="611"/>
      <c r="AS38" s="611"/>
      <c r="AT38" s="611"/>
      <c r="AU38" s="611"/>
      <c r="AV38" s="611"/>
      <c r="AW38" s="611"/>
      <c r="AX38" s="611"/>
      <c r="AY38" s="611"/>
      <c r="AZ38" s="611"/>
      <c r="BA38" s="611"/>
      <c r="BB38" s="611"/>
      <c r="BC38" s="611"/>
      <c r="BD38" s="171"/>
      <c r="BE38" s="610" t="str">
        <f t="shared" si="1"/>
        <v/>
      </c>
      <c r="BF38" s="610"/>
      <c r="BG38" s="611"/>
      <c r="BH38" s="611"/>
      <c r="BI38" s="611"/>
      <c r="BJ38" s="611"/>
      <c r="BK38" s="611"/>
      <c r="BL38" s="611"/>
      <c r="BM38" s="611"/>
      <c r="BN38" s="611"/>
      <c r="BO38" s="611"/>
      <c r="BP38" s="611"/>
      <c r="BQ38" s="611"/>
      <c r="BR38" s="611"/>
      <c r="BS38" s="611"/>
      <c r="BT38" s="611"/>
      <c r="BU38" s="611"/>
      <c r="BV38" s="171"/>
      <c r="BW38" s="610">
        <f t="shared" si="2"/>
        <v>12</v>
      </c>
      <c r="BX38" s="610"/>
      <c r="BY38" s="611" t="str">
        <f>IF('各会計、関係団体の財政状況及び健全化判断比率'!B72="","",'各会計、関係団体の財政状況及び健全化判断比率'!B72)</f>
        <v>山口県市町総合事務組合山口県自治会館管理特別会計</v>
      </c>
      <c r="BZ38" s="611"/>
      <c r="CA38" s="611"/>
      <c r="CB38" s="611"/>
      <c r="CC38" s="611"/>
      <c r="CD38" s="611"/>
      <c r="CE38" s="611"/>
      <c r="CF38" s="611"/>
      <c r="CG38" s="611"/>
      <c r="CH38" s="611"/>
      <c r="CI38" s="611"/>
      <c r="CJ38" s="611"/>
      <c r="CK38" s="611"/>
      <c r="CL38" s="611"/>
      <c r="CM38" s="611"/>
      <c r="CN38" s="171"/>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98"/>
    </row>
    <row r="39" spans="1:113" ht="32.25" customHeight="1" x14ac:dyDescent="0.15">
      <c r="A39" s="171"/>
      <c r="B39" s="195"/>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1"/>
      <c r="U39" s="610" t="str">
        <f t="shared" si="4"/>
        <v/>
      </c>
      <c r="V39" s="610"/>
      <c r="W39" s="611"/>
      <c r="X39" s="611"/>
      <c r="Y39" s="611"/>
      <c r="Z39" s="611"/>
      <c r="AA39" s="611"/>
      <c r="AB39" s="611"/>
      <c r="AC39" s="611"/>
      <c r="AD39" s="611"/>
      <c r="AE39" s="611"/>
      <c r="AF39" s="611"/>
      <c r="AG39" s="611"/>
      <c r="AH39" s="611"/>
      <c r="AI39" s="611"/>
      <c r="AJ39" s="611"/>
      <c r="AK39" s="611"/>
      <c r="AL39" s="171"/>
      <c r="AM39" s="610" t="str">
        <f t="shared" si="0"/>
        <v/>
      </c>
      <c r="AN39" s="610"/>
      <c r="AO39" s="611"/>
      <c r="AP39" s="611"/>
      <c r="AQ39" s="611"/>
      <c r="AR39" s="611"/>
      <c r="AS39" s="611"/>
      <c r="AT39" s="611"/>
      <c r="AU39" s="611"/>
      <c r="AV39" s="611"/>
      <c r="AW39" s="611"/>
      <c r="AX39" s="611"/>
      <c r="AY39" s="611"/>
      <c r="AZ39" s="611"/>
      <c r="BA39" s="611"/>
      <c r="BB39" s="611"/>
      <c r="BC39" s="611"/>
      <c r="BD39" s="171"/>
      <c r="BE39" s="610" t="str">
        <f t="shared" si="1"/>
        <v/>
      </c>
      <c r="BF39" s="610"/>
      <c r="BG39" s="611"/>
      <c r="BH39" s="611"/>
      <c r="BI39" s="611"/>
      <c r="BJ39" s="611"/>
      <c r="BK39" s="611"/>
      <c r="BL39" s="611"/>
      <c r="BM39" s="611"/>
      <c r="BN39" s="611"/>
      <c r="BO39" s="611"/>
      <c r="BP39" s="611"/>
      <c r="BQ39" s="611"/>
      <c r="BR39" s="611"/>
      <c r="BS39" s="611"/>
      <c r="BT39" s="611"/>
      <c r="BU39" s="611"/>
      <c r="BV39" s="171"/>
      <c r="BW39" s="610">
        <f t="shared" si="2"/>
        <v>13</v>
      </c>
      <c r="BX39" s="610"/>
      <c r="BY39" s="611" t="str">
        <f>IF('各会計、関係団体の財政状況及び健全化判断比率'!B73="","",'各会計、関係団体の財政状況及び健全化判断比率'!B73)</f>
        <v>山口県後期高齢者医療広域連合一般会計</v>
      </c>
      <c r="BZ39" s="611"/>
      <c r="CA39" s="611"/>
      <c r="CB39" s="611"/>
      <c r="CC39" s="611"/>
      <c r="CD39" s="611"/>
      <c r="CE39" s="611"/>
      <c r="CF39" s="611"/>
      <c r="CG39" s="611"/>
      <c r="CH39" s="611"/>
      <c r="CI39" s="611"/>
      <c r="CJ39" s="611"/>
      <c r="CK39" s="611"/>
      <c r="CL39" s="611"/>
      <c r="CM39" s="611"/>
      <c r="CN39" s="171"/>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98"/>
    </row>
    <row r="40" spans="1:113" ht="32.25" customHeight="1" x14ac:dyDescent="0.15">
      <c r="A40" s="171"/>
      <c r="B40" s="195"/>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1"/>
      <c r="U40" s="610" t="str">
        <f t="shared" si="4"/>
        <v/>
      </c>
      <c r="V40" s="610"/>
      <c r="W40" s="611"/>
      <c r="X40" s="611"/>
      <c r="Y40" s="611"/>
      <c r="Z40" s="611"/>
      <c r="AA40" s="611"/>
      <c r="AB40" s="611"/>
      <c r="AC40" s="611"/>
      <c r="AD40" s="611"/>
      <c r="AE40" s="611"/>
      <c r="AF40" s="611"/>
      <c r="AG40" s="611"/>
      <c r="AH40" s="611"/>
      <c r="AI40" s="611"/>
      <c r="AJ40" s="611"/>
      <c r="AK40" s="611"/>
      <c r="AL40" s="171"/>
      <c r="AM40" s="610" t="str">
        <f t="shared" si="0"/>
        <v/>
      </c>
      <c r="AN40" s="610"/>
      <c r="AO40" s="611"/>
      <c r="AP40" s="611"/>
      <c r="AQ40" s="611"/>
      <c r="AR40" s="611"/>
      <c r="AS40" s="611"/>
      <c r="AT40" s="611"/>
      <c r="AU40" s="611"/>
      <c r="AV40" s="611"/>
      <c r="AW40" s="611"/>
      <c r="AX40" s="611"/>
      <c r="AY40" s="611"/>
      <c r="AZ40" s="611"/>
      <c r="BA40" s="611"/>
      <c r="BB40" s="611"/>
      <c r="BC40" s="611"/>
      <c r="BD40" s="171"/>
      <c r="BE40" s="610" t="str">
        <f t="shared" si="1"/>
        <v/>
      </c>
      <c r="BF40" s="610"/>
      <c r="BG40" s="611"/>
      <c r="BH40" s="611"/>
      <c r="BI40" s="611"/>
      <c r="BJ40" s="611"/>
      <c r="BK40" s="611"/>
      <c r="BL40" s="611"/>
      <c r="BM40" s="611"/>
      <c r="BN40" s="611"/>
      <c r="BO40" s="611"/>
      <c r="BP40" s="611"/>
      <c r="BQ40" s="611"/>
      <c r="BR40" s="611"/>
      <c r="BS40" s="611"/>
      <c r="BT40" s="611"/>
      <c r="BU40" s="611"/>
      <c r="BV40" s="171"/>
      <c r="BW40" s="610">
        <f t="shared" si="2"/>
        <v>14</v>
      </c>
      <c r="BX40" s="610"/>
      <c r="BY40" s="611" t="str">
        <f>IF('各会計、関係団体の財政状況及び健全化判断比率'!B74="","",'各会計、関係団体の財政状況及び健全化判断比率'!B74)</f>
        <v>山口県後期高齢者医療広域連合後期高齢者医療特別会計</v>
      </c>
      <c r="BZ40" s="611"/>
      <c r="CA40" s="611"/>
      <c r="CB40" s="611"/>
      <c r="CC40" s="611"/>
      <c r="CD40" s="611"/>
      <c r="CE40" s="611"/>
      <c r="CF40" s="611"/>
      <c r="CG40" s="611"/>
      <c r="CH40" s="611"/>
      <c r="CI40" s="611"/>
      <c r="CJ40" s="611"/>
      <c r="CK40" s="611"/>
      <c r="CL40" s="611"/>
      <c r="CM40" s="611"/>
      <c r="CN40" s="17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98"/>
    </row>
    <row r="41" spans="1:113" ht="32.25" customHeight="1" x14ac:dyDescent="0.15">
      <c r="A41" s="171"/>
      <c r="B41" s="19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1"/>
      <c r="U41" s="610" t="str">
        <f t="shared" si="4"/>
        <v/>
      </c>
      <c r="V41" s="610"/>
      <c r="W41" s="611"/>
      <c r="X41" s="611"/>
      <c r="Y41" s="611"/>
      <c r="Z41" s="611"/>
      <c r="AA41" s="611"/>
      <c r="AB41" s="611"/>
      <c r="AC41" s="611"/>
      <c r="AD41" s="611"/>
      <c r="AE41" s="611"/>
      <c r="AF41" s="611"/>
      <c r="AG41" s="611"/>
      <c r="AH41" s="611"/>
      <c r="AI41" s="611"/>
      <c r="AJ41" s="611"/>
      <c r="AK41" s="611"/>
      <c r="AL41" s="171"/>
      <c r="AM41" s="610" t="str">
        <f t="shared" si="0"/>
        <v/>
      </c>
      <c r="AN41" s="610"/>
      <c r="AO41" s="611"/>
      <c r="AP41" s="611"/>
      <c r="AQ41" s="611"/>
      <c r="AR41" s="611"/>
      <c r="AS41" s="611"/>
      <c r="AT41" s="611"/>
      <c r="AU41" s="611"/>
      <c r="AV41" s="611"/>
      <c r="AW41" s="611"/>
      <c r="AX41" s="611"/>
      <c r="AY41" s="611"/>
      <c r="AZ41" s="611"/>
      <c r="BA41" s="611"/>
      <c r="BB41" s="611"/>
      <c r="BC41" s="611"/>
      <c r="BD41" s="171"/>
      <c r="BE41" s="610" t="str">
        <f t="shared" si="1"/>
        <v/>
      </c>
      <c r="BF41" s="610"/>
      <c r="BG41" s="611"/>
      <c r="BH41" s="611"/>
      <c r="BI41" s="611"/>
      <c r="BJ41" s="611"/>
      <c r="BK41" s="611"/>
      <c r="BL41" s="611"/>
      <c r="BM41" s="611"/>
      <c r="BN41" s="611"/>
      <c r="BO41" s="611"/>
      <c r="BP41" s="611"/>
      <c r="BQ41" s="611"/>
      <c r="BR41" s="611"/>
      <c r="BS41" s="611"/>
      <c r="BT41" s="611"/>
      <c r="BU41" s="611"/>
      <c r="BV41" s="171"/>
      <c r="BW41" s="610">
        <f t="shared" si="2"/>
        <v>15</v>
      </c>
      <c r="BX41" s="610"/>
      <c r="BY41" s="611" t="str">
        <f>IF('各会計、関係団体の財政状況及び健全化判断比率'!B75="","",'各会計、関係団体の財政状況及び健全化判断比率'!B75)</f>
        <v>萩・長門清掃一部事務組合一般会計</v>
      </c>
      <c r="BZ41" s="611"/>
      <c r="CA41" s="611"/>
      <c r="CB41" s="611"/>
      <c r="CC41" s="611"/>
      <c r="CD41" s="611"/>
      <c r="CE41" s="611"/>
      <c r="CF41" s="611"/>
      <c r="CG41" s="611"/>
      <c r="CH41" s="611"/>
      <c r="CI41" s="611"/>
      <c r="CJ41" s="611"/>
      <c r="CK41" s="611"/>
      <c r="CL41" s="611"/>
      <c r="CM41" s="611"/>
      <c r="CN41" s="17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98"/>
    </row>
    <row r="42" spans="1:113" ht="32.25" customHeight="1" x14ac:dyDescent="0.15">
      <c r="B42" s="19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1"/>
      <c r="U42" s="610" t="str">
        <f t="shared" si="4"/>
        <v/>
      </c>
      <c r="V42" s="610"/>
      <c r="W42" s="611"/>
      <c r="X42" s="611"/>
      <c r="Y42" s="611"/>
      <c r="Z42" s="611"/>
      <c r="AA42" s="611"/>
      <c r="AB42" s="611"/>
      <c r="AC42" s="611"/>
      <c r="AD42" s="611"/>
      <c r="AE42" s="611"/>
      <c r="AF42" s="611"/>
      <c r="AG42" s="611"/>
      <c r="AH42" s="611"/>
      <c r="AI42" s="611"/>
      <c r="AJ42" s="611"/>
      <c r="AK42" s="611"/>
      <c r="AL42" s="171"/>
      <c r="AM42" s="610" t="str">
        <f t="shared" si="0"/>
        <v/>
      </c>
      <c r="AN42" s="610"/>
      <c r="AO42" s="611"/>
      <c r="AP42" s="611"/>
      <c r="AQ42" s="611"/>
      <c r="AR42" s="611"/>
      <c r="AS42" s="611"/>
      <c r="AT42" s="611"/>
      <c r="AU42" s="611"/>
      <c r="AV42" s="611"/>
      <c r="AW42" s="611"/>
      <c r="AX42" s="611"/>
      <c r="AY42" s="611"/>
      <c r="AZ42" s="611"/>
      <c r="BA42" s="611"/>
      <c r="BB42" s="611"/>
      <c r="BC42" s="611"/>
      <c r="BD42" s="171"/>
      <c r="BE42" s="610" t="str">
        <f t="shared" si="1"/>
        <v/>
      </c>
      <c r="BF42" s="610"/>
      <c r="BG42" s="611"/>
      <c r="BH42" s="611"/>
      <c r="BI42" s="611"/>
      <c r="BJ42" s="611"/>
      <c r="BK42" s="611"/>
      <c r="BL42" s="611"/>
      <c r="BM42" s="611"/>
      <c r="BN42" s="611"/>
      <c r="BO42" s="611"/>
      <c r="BP42" s="611"/>
      <c r="BQ42" s="611"/>
      <c r="BR42" s="611"/>
      <c r="BS42" s="611"/>
      <c r="BT42" s="611"/>
      <c r="BU42" s="611"/>
      <c r="BV42" s="171"/>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98"/>
    </row>
    <row r="43" spans="1:113" ht="32.25" customHeight="1" x14ac:dyDescent="0.15">
      <c r="B43" s="19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1"/>
      <c r="U43" s="610" t="str">
        <f t="shared" si="4"/>
        <v/>
      </c>
      <c r="V43" s="610"/>
      <c r="W43" s="611"/>
      <c r="X43" s="611"/>
      <c r="Y43" s="611"/>
      <c r="Z43" s="611"/>
      <c r="AA43" s="611"/>
      <c r="AB43" s="611"/>
      <c r="AC43" s="611"/>
      <c r="AD43" s="611"/>
      <c r="AE43" s="611"/>
      <c r="AF43" s="611"/>
      <c r="AG43" s="611"/>
      <c r="AH43" s="611"/>
      <c r="AI43" s="611"/>
      <c r="AJ43" s="611"/>
      <c r="AK43" s="611"/>
      <c r="AL43" s="171"/>
      <c r="AM43" s="610" t="str">
        <f t="shared" si="0"/>
        <v/>
      </c>
      <c r="AN43" s="610"/>
      <c r="AO43" s="611"/>
      <c r="AP43" s="611"/>
      <c r="AQ43" s="611"/>
      <c r="AR43" s="611"/>
      <c r="AS43" s="611"/>
      <c r="AT43" s="611"/>
      <c r="AU43" s="611"/>
      <c r="AV43" s="611"/>
      <c r="AW43" s="611"/>
      <c r="AX43" s="611"/>
      <c r="AY43" s="611"/>
      <c r="AZ43" s="611"/>
      <c r="BA43" s="611"/>
      <c r="BB43" s="611"/>
      <c r="BC43" s="611"/>
      <c r="BD43" s="171"/>
      <c r="BE43" s="610" t="str">
        <f t="shared" si="1"/>
        <v/>
      </c>
      <c r="BF43" s="610"/>
      <c r="BG43" s="611"/>
      <c r="BH43" s="611"/>
      <c r="BI43" s="611"/>
      <c r="BJ43" s="611"/>
      <c r="BK43" s="611"/>
      <c r="BL43" s="611"/>
      <c r="BM43" s="611"/>
      <c r="BN43" s="611"/>
      <c r="BO43" s="611"/>
      <c r="BP43" s="611"/>
      <c r="BQ43" s="611"/>
      <c r="BR43" s="611"/>
      <c r="BS43" s="611"/>
      <c r="BT43" s="611"/>
      <c r="BU43" s="611"/>
      <c r="BV43" s="17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98"/>
    </row>
    <row r="44" spans="1:113" ht="13.5" customHeight="1" thickBot="1" x14ac:dyDescent="0.2">
      <c r="B44" s="199"/>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c r="BS44" s="200"/>
      <c r="BT44" s="200"/>
      <c r="BU44" s="200"/>
      <c r="BV44" s="200"/>
      <c r="BW44" s="200"/>
      <c r="BX44" s="200"/>
      <c r="BY44" s="200"/>
      <c r="BZ44" s="200"/>
      <c r="CA44" s="200"/>
      <c r="CB44" s="200"/>
      <c r="CC44" s="200"/>
      <c r="CD44" s="200"/>
      <c r="CE44" s="200"/>
      <c r="CF44" s="200"/>
      <c r="CG44" s="200"/>
      <c r="CH44" s="200"/>
      <c r="CI44" s="200"/>
      <c r="CJ44" s="200"/>
      <c r="CK44" s="200"/>
      <c r="CL44" s="200"/>
      <c r="CM44" s="200"/>
      <c r="CN44" s="200"/>
      <c r="CO44" s="200"/>
      <c r="CP44" s="200"/>
      <c r="CQ44" s="200"/>
      <c r="CR44" s="200"/>
      <c r="CS44" s="200"/>
      <c r="CT44" s="200"/>
      <c r="CU44" s="200"/>
      <c r="CV44" s="200"/>
      <c r="CW44" s="200"/>
      <c r="CX44" s="200"/>
      <c r="CY44" s="200"/>
      <c r="CZ44" s="200"/>
      <c r="DA44" s="200"/>
      <c r="DB44" s="200"/>
      <c r="DC44" s="200"/>
      <c r="DD44" s="200"/>
      <c r="DE44" s="200"/>
      <c r="DF44" s="200"/>
      <c r="DG44" s="200"/>
      <c r="DH44" s="200"/>
      <c r="DI44" s="201"/>
    </row>
    <row r="45" spans="1:113" x14ac:dyDescent="0.15"/>
    <row r="46" spans="1:113" x14ac:dyDescent="0.15">
      <c r="B46" s="170"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ObpW0aCn9xyUXhPVb8PIlQ20u+L5WUGz9dvMEeQNeAs8J8qKcv28f9Tiq4CCUoofM0VhcQLfLajSFY2WDP6ZKw==" saltValue="KvDR0tPccoYeyt/wgll9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532</v>
      </c>
      <c r="D34" s="1162"/>
      <c r="E34" s="1163"/>
      <c r="F34" s="32">
        <v>5.7</v>
      </c>
      <c r="G34" s="33">
        <v>6.46</v>
      </c>
      <c r="H34" s="33">
        <v>11.94</v>
      </c>
      <c r="I34" s="33">
        <v>12.2</v>
      </c>
      <c r="J34" s="34">
        <v>9.0299999999999994</v>
      </c>
      <c r="K34" s="22"/>
      <c r="L34" s="22"/>
      <c r="M34" s="22"/>
      <c r="N34" s="22"/>
      <c r="O34" s="22"/>
      <c r="P34" s="22"/>
    </row>
    <row r="35" spans="1:16" ht="39" customHeight="1" x14ac:dyDescent="0.15">
      <c r="A35" s="22"/>
      <c r="B35" s="35"/>
      <c r="C35" s="1158" t="s">
        <v>533</v>
      </c>
      <c r="D35" s="1158"/>
      <c r="E35" s="1159"/>
      <c r="F35" s="36">
        <v>4.3499999999999996</v>
      </c>
      <c r="G35" s="37">
        <v>4.0999999999999996</v>
      </c>
      <c r="H35" s="37">
        <v>3.7</v>
      </c>
      <c r="I35" s="37">
        <v>3.52</v>
      </c>
      <c r="J35" s="38">
        <v>3.88</v>
      </c>
      <c r="K35" s="22"/>
      <c r="L35" s="22"/>
      <c r="M35" s="22"/>
      <c r="N35" s="22"/>
      <c r="O35" s="22"/>
      <c r="P35" s="22"/>
    </row>
    <row r="36" spans="1:16" ht="39" customHeight="1" x14ac:dyDescent="0.15">
      <c r="A36" s="22"/>
      <c r="B36" s="35"/>
      <c r="C36" s="1158" t="s">
        <v>534</v>
      </c>
      <c r="D36" s="1158"/>
      <c r="E36" s="1159"/>
      <c r="F36" s="36">
        <v>2.86</v>
      </c>
      <c r="G36" s="37">
        <v>3.09</v>
      </c>
      <c r="H36" s="37">
        <v>3.5</v>
      </c>
      <c r="I36" s="37">
        <v>2.0099999999999998</v>
      </c>
      <c r="J36" s="38">
        <v>1.95</v>
      </c>
      <c r="K36" s="22"/>
      <c r="L36" s="22"/>
      <c r="M36" s="22"/>
      <c r="N36" s="22"/>
      <c r="O36" s="22"/>
      <c r="P36" s="22"/>
    </row>
    <row r="37" spans="1:16" ht="39" customHeight="1" x14ac:dyDescent="0.15">
      <c r="A37" s="22"/>
      <c r="B37" s="35"/>
      <c r="C37" s="1158" t="s">
        <v>535</v>
      </c>
      <c r="D37" s="1158"/>
      <c r="E37" s="1159"/>
      <c r="F37" s="36">
        <v>2.04</v>
      </c>
      <c r="G37" s="37">
        <v>2.2000000000000002</v>
      </c>
      <c r="H37" s="37">
        <v>1.87</v>
      </c>
      <c r="I37" s="37">
        <v>1.38</v>
      </c>
      <c r="J37" s="38">
        <v>1.82</v>
      </c>
      <c r="K37" s="22"/>
      <c r="L37" s="22"/>
      <c r="M37" s="22"/>
      <c r="N37" s="22"/>
      <c r="O37" s="22"/>
      <c r="P37" s="22"/>
    </row>
    <row r="38" spans="1:16" ht="39" customHeight="1" x14ac:dyDescent="0.15">
      <c r="A38" s="22"/>
      <c r="B38" s="35"/>
      <c r="C38" s="1158" t="s">
        <v>536</v>
      </c>
      <c r="D38" s="1158"/>
      <c r="E38" s="1159"/>
      <c r="F38" s="36">
        <v>1.31</v>
      </c>
      <c r="G38" s="37">
        <v>0.63</v>
      </c>
      <c r="H38" s="37">
        <v>0.69</v>
      </c>
      <c r="I38" s="37">
        <v>0.95</v>
      </c>
      <c r="J38" s="38">
        <v>0.82</v>
      </c>
      <c r="K38" s="22"/>
      <c r="L38" s="22"/>
      <c r="M38" s="22"/>
      <c r="N38" s="22"/>
      <c r="O38" s="22"/>
      <c r="P38" s="22"/>
    </row>
    <row r="39" spans="1:16" ht="39" customHeight="1" x14ac:dyDescent="0.15">
      <c r="A39" s="22"/>
      <c r="B39" s="35"/>
      <c r="C39" s="1158" t="s">
        <v>537</v>
      </c>
      <c r="D39" s="1158"/>
      <c r="E39" s="1159"/>
      <c r="F39" s="36">
        <v>0.1</v>
      </c>
      <c r="G39" s="37">
        <v>0.09</v>
      </c>
      <c r="H39" s="37">
        <v>0.1</v>
      </c>
      <c r="I39" s="37">
        <v>0.13</v>
      </c>
      <c r="J39" s="38">
        <v>0.1</v>
      </c>
      <c r="K39" s="22"/>
      <c r="L39" s="22"/>
      <c r="M39" s="22"/>
      <c r="N39" s="22"/>
      <c r="O39" s="22"/>
      <c r="P39" s="22"/>
    </row>
    <row r="40" spans="1:16" ht="39" customHeight="1" x14ac:dyDescent="0.15">
      <c r="A40" s="22"/>
      <c r="B40" s="35"/>
      <c r="C40" s="1158" t="s">
        <v>538</v>
      </c>
      <c r="D40" s="1158"/>
      <c r="E40" s="1159"/>
      <c r="F40" s="36">
        <v>0</v>
      </c>
      <c r="G40" s="37">
        <v>0</v>
      </c>
      <c r="H40" s="37">
        <v>0</v>
      </c>
      <c r="I40" s="37">
        <v>0</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539</v>
      </c>
      <c r="D42" s="1158"/>
      <c r="E42" s="1159"/>
      <c r="F42" s="36" t="s">
        <v>489</v>
      </c>
      <c r="G42" s="37" t="s">
        <v>489</v>
      </c>
      <c r="H42" s="37" t="s">
        <v>489</v>
      </c>
      <c r="I42" s="37" t="s">
        <v>489</v>
      </c>
      <c r="J42" s="38" t="s">
        <v>489</v>
      </c>
      <c r="K42" s="22"/>
      <c r="L42" s="22"/>
      <c r="M42" s="22"/>
      <c r="N42" s="22"/>
      <c r="O42" s="22"/>
      <c r="P42" s="22"/>
    </row>
    <row r="43" spans="1:16" ht="39" customHeight="1" thickBot="1" x14ac:dyDescent="0.2">
      <c r="A43" s="22"/>
      <c r="B43" s="40"/>
      <c r="C43" s="1160" t="s">
        <v>540</v>
      </c>
      <c r="D43" s="1160"/>
      <c r="E43" s="1161"/>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yWMcUPpcsCzeTMcXzcvPgoX7prUX7SwkNb/JHIEO9bjXLDgR0gp3ARk2R/2vkok+6JNI9wlxiT7+ED47sERug==" saltValue="h1sjnTBPTht9QUlxeXvf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2649</v>
      </c>
      <c r="L45" s="58">
        <v>2579</v>
      </c>
      <c r="M45" s="58">
        <v>2528</v>
      </c>
      <c r="N45" s="58">
        <v>2680</v>
      </c>
      <c r="O45" s="59">
        <v>2530</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15">
      <c r="A48" s="46"/>
      <c r="B48" s="1166"/>
      <c r="C48" s="1167"/>
      <c r="D48" s="60"/>
      <c r="E48" s="1172" t="s">
        <v>13</v>
      </c>
      <c r="F48" s="1172"/>
      <c r="G48" s="1172"/>
      <c r="H48" s="1172"/>
      <c r="I48" s="1172"/>
      <c r="J48" s="1173"/>
      <c r="K48" s="61">
        <v>641</v>
      </c>
      <c r="L48" s="62">
        <v>630</v>
      </c>
      <c r="M48" s="62">
        <v>600</v>
      </c>
      <c r="N48" s="62">
        <v>595</v>
      </c>
      <c r="O48" s="63">
        <v>591</v>
      </c>
      <c r="P48" s="46"/>
      <c r="Q48" s="46"/>
      <c r="R48" s="46"/>
      <c r="S48" s="46"/>
      <c r="T48" s="46"/>
      <c r="U48" s="46"/>
    </row>
    <row r="49" spans="1:21" ht="30.75" customHeight="1" x14ac:dyDescent="0.15">
      <c r="A49" s="46"/>
      <c r="B49" s="1166"/>
      <c r="C49" s="1167"/>
      <c r="D49" s="60"/>
      <c r="E49" s="1172" t="s">
        <v>14</v>
      </c>
      <c r="F49" s="1172"/>
      <c r="G49" s="1172"/>
      <c r="H49" s="1172"/>
      <c r="I49" s="1172"/>
      <c r="J49" s="1173"/>
      <c r="K49" s="61" t="s">
        <v>489</v>
      </c>
      <c r="L49" s="62" t="s">
        <v>489</v>
      </c>
      <c r="M49" s="62" t="s">
        <v>489</v>
      </c>
      <c r="N49" s="62" t="s">
        <v>489</v>
      </c>
      <c r="O49" s="63" t="s">
        <v>489</v>
      </c>
      <c r="P49" s="46"/>
      <c r="Q49" s="46"/>
      <c r="R49" s="46"/>
      <c r="S49" s="46"/>
      <c r="T49" s="46"/>
      <c r="U49" s="46"/>
    </row>
    <row r="50" spans="1:21" ht="30.75" customHeight="1" x14ac:dyDescent="0.15">
      <c r="A50" s="46"/>
      <c r="B50" s="1166"/>
      <c r="C50" s="1167"/>
      <c r="D50" s="60"/>
      <c r="E50" s="1172" t="s">
        <v>15</v>
      </c>
      <c r="F50" s="1172"/>
      <c r="G50" s="1172"/>
      <c r="H50" s="1172"/>
      <c r="I50" s="1172"/>
      <c r="J50" s="1173"/>
      <c r="K50" s="61">
        <v>7</v>
      </c>
      <c r="L50" s="62">
        <v>7</v>
      </c>
      <c r="M50" s="62">
        <v>7</v>
      </c>
      <c r="N50" s="62">
        <v>12</v>
      </c>
      <c r="O50" s="63">
        <v>11</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489</v>
      </c>
      <c r="L51" s="62" t="s">
        <v>489</v>
      </c>
      <c r="M51" s="62" t="s">
        <v>489</v>
      </c>
      <c r="N51" s="62" t="s">
        <v>489</v>
      </c>
      <c r="O51" s="63" t="s">
        <v>489</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2602</v>
      </c>
      <c r="L52" s="62">
        <v>2628</v>
      </c>
      <c r="M52" s="62">
        <v>2568</v>
      </c>
      <c r="N52" s="62">
        <v>2594</v>
      </c>
      <c r="O52" s="63">
        <v>2526</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695</v>
      </c>
      <c r="L53" s="67">
        <v>588</v>
      </c>
      <c r="M53" s="67">
        <v>567</v>
      </c>
      <c r="N53" s="67">
        <v>693</v>
      </c>
      <c r="O53" s="68">
        <v>606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OI4xETgh69/9NWvqU0ziavQJMnZypUqY1M10RppW9t851J9eGGA0yjaq8m7skzYC6bjeu7kNsWy/Gu1WDt2GQ==" saltValue="Lb111Y4mQPTUQPMOoTYd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95" t="s">
        <v>30</v>
      </c>
      <c r="C41" s="1196"/>
      <c r="D41" s="103"/>
      <c r="E41" s="1201" t="s">
        <v>31</v>
      </c>
      <c r="F41" s="1201"/>
      <c r="G41" s="1201"/>
      <c r="H41" s="1202"/>
      <c r="I41" s="338">
        <v>23854</v>
      </c>
      <c r="J41" s="339">
        <v>23191</v>
      </c>
      <c r="K41" s="339">
        <v>21898</v>
      </c>
      <c r="L41" s="339">
        <v>20700</v>
      </c>
      <c r="M41" s="340">
        <v>19181</v>
      </c>
    </row>
    <row r="42" spans="2:13" ht="27.75" customHeight="1" x14ac:dyDescent="0.15">
      <c r="B42" s="1197"/>
      <c r="C42" s="1198"/>
      <c r="D42" s="104"/>
      <c r="E42" s="1203" t="s">
        <v>32</v>
      </c>
      <c r="F42" s="1203"/>
      <c r="G42" s="1203"/>
      <c r="H42" s="1204"/>
      <c r="I42" s="341">
        <v>11</v>
      </c>
      <c r="J42" s="342">
        <v>6</v>
      </c>
      <c r="K42" s="342" t="s">
        <v>489</v>
      </c>
      <c r="L42" s="342" t="s">
        <v>489</v>
      </c>
      <c r="M42" s="343" t="s">
        <v>489</v>
      </c>
    </row>
    <row r="43" spans="2:13" ht="27.75" customHeight="1" x14ac:dyDescent="0.15">
      <c r="B43" s="1197"/>
      <c r="C43" s="1198"/>
      <c r="D43" s="104"/>
      <c r="E43" s="1203" t="s">
        <v>33</v>
      </c>
      <c r="F43" s="1203"/>
      <c r="G43" s="1203"/>
      <c r="H43" s="1204"/>
      <c r="I43" s="341">
        <v>6070</v>
      </c>
      <c r="J43" s="342">
        <v>5870</v>
      </c>
      <c r="K43" s="342">
        <v>5637</v>
      </c>
      <c r="L43" s="342">
        <v>5219</v>
      </c>
      <c r="M43" s="343">
        <v>4992</v>
      </c>
    </row>
    <row r="44" spans="2:13" ht="27.75" customHeight="1" x14ac:dyDescent="0.15">
      <c r="B44" s="1197"/>
      <c r="C44" s="1198"/>
      <c r="D44" s="104"/>
      <c r="E44" s="1203" t="s">
        <v>34</v>
      </c>
      <c r="F44" s="1203"/>
      <c r="G44" s="1203"/>
      <c r="H44" s="1204"/>
      <c r="I44" s="341" t="s">
        <v>489</v>
      </c>
      <c r="J44" s="342" t="s">
        <v>489</v>
      </c>
      <c r="K44" s="342" t="s">
        <v>489</v>
      </c>
      <c r="L44" s="342" t="s">
        <v>489</v>
      </c>
      <c r="M44" s="343" t="s">
        <v>489</v>
      </c>
    </row>
    <row r="45" spans="2:13" ht="27.75" customHeight="1" x14ac:dyDescent="0.15">
      <c r="B45" s="1197"/>
      <c r="C45" s="1198"/>
      <c r="D45" s="104"/>
      <c r="E45" s="1203" t="s">
        <v>35</v>
      </c>
      <c r="F45" s="1203"/>
      <c r="G45" s="1203"/>
      <c r="H45" s="1204"/>
      <c r="I45" s="341">
        <v>3188</v>
      </c>
      <c r="J45" s="342">
        <v>3083</v>
      </c>
      <c r="K45" s="342">
        <v>3107</v>
      </c>
      <c r="L45" s="342">
        <v>3257</v>
      </c>
      <c r="M45" s="343">
        <v>3305</v>
      </c>
    </row>
    <row r="46" spans="2:13" ht="27.75" customHeight="1" x14ac:dyDescent="0.15">
      <c r="B46" s="1197"/>
      <c r="C46" s="1198"/>
      <c r="D46" s="105"/>
      <c r="E46" s="1203" t="s">
        <v>36</v>
      </c>
      <c r="F46" s="1203"/>
      <c r="G46" s="1203"/>
      <c r="H46" s="1204"/>
      <c r="I46" s="341" t="s">
        <v>489</v>
      </c>
      <c r="J46" s="342" t="s">
        <v>489</v>
      </c>
      <c r="K46" s="342" t="s">
        <v>489</v>
      </c>
      <c r="L46" s="342" t="s">
        <v>489</v>
      </c>
      <c r="M46" s="343" t="s">
        <v>489</v>
      </c>
    </row>
    <row r="47" spans="2:13" ht="27.75" customHeight="1" x14ac:dyDescent="0.15">
      <c r="B47" s="1197"/>
      <c r="C47" s="1198"/>
      <c r="D47" s="106"/>
      <c r="E47" s="1205" t="s">
        <v>37</v>
      </c>
      <c r="F47" s="1206"/>
      <c r="G47" s="1206"/>
      <c r="H47" s="1207"/>
      <c r="I47" s="341" t="s">
        <v>489</v>
      </c>
      <c r="J47" s="342" t="s">
        <v>489</v>
      </c>
      <c r="K47" s="342" t="s">
        <v>489</v>
      </c>
      <c r="L47" s="342" t="s">
        <v>489</v>
      </c>
      <c r="M47" s="343" t="s">
        <v>489</v>
      </c>
    </row>
    <row r="48" spans="2:13" ht="27.75" customHeight="1" x14ac:dyDescent="0.15">
      <c r="B48" s="1197"/>
      <c r="C48" s="1198"/>
      <c r="D48" s="104"/>
      <c r="E48" s="1203" t="s">
        <v>38</v>
      </c>
      <c r="F48" s="1203"/>
      <c r="G48" s="1203"/>
      <c r="H48" s="1204"/>
      <c r="I48" s="341" t="s">
        <v>489</v>
      </c>
      <c r="J48" s="342" t="s">
        <v>489</v>
      </c>
      <c r="K48" s="342" t="s">
        <v>489</v>
      </c>
      <c r="L48" s="342" t="s">
        <v>489</v>
      </c>
      <c r="M48" s="343" t="s">
        <v>489</v>
      </c>
    </row>
    <row r="49" spans="2:13" ht="27.75" customHeight="1" x14ac:dyDescent="0.15">
      <c r="B49" s="1199"/>
      <c r="C49" s="1200"/>
      <c r="D49" s="104"/>
      <c r="E49" s="1203" t="s">
        <v>39</v>
      </c>
      <c r="F49" s="1203"/>
      <c r="G49" s="1203"/>
      <c r="H49" s="1204"/>
      <c r="I49" s="341" t="s">
        <v>489</v>
      </c>
      <c r="J49" s="342" t="s">
        <v>489</v>
      </c>
      <c r="K49" s="342" t="s">
        <v>489</v>
      </c>
      <c r="L49" s="342" t="s">
        <v>489</v>
      </c>
      <c r="M49" s="343" t="s">
        <v>489</v>
      </c>
    </row>
    <row r="50" spans="2:13" ht="27.75" customHeight="1" x14ac:dyDescent="0.15">
      <c r="B50" s="1208" t="s">
        <v>40</v>
      </c>
      <c r="C50" s="1209"/>
      <c r="D50" s="107"/>
      <c r="E50" s="1203" t="s">
        <v>41</v>
      </c>
      <c r="F50" s="1203"/>
      <c r="G50" s="1203"/>
      <c r="H50" s="1204"/>
      <c r="I50" s="341">
        <v>4876</v>
      </c>
      <c r="J50" s="342">
        <v>5285</v>
      </c>
      <c r="K50" s="342">
        <v>5696</v>
      </c>
      <c r="L50" s="342">
        <v>6608</v>
      </c>
      <c r="M50" s="343">
        <v>7367</v>
      </c>
    </row>
    <row r="51" spans="2:13" ht="27.75" customHeight="1" x14ac:dyDescent="0.15">
      <c r="B51" s="1197"/>
      <c r="C51" s="1198"/>
      <c r="D51" s="104"/>
      <c r="E51" s="1203" t="s">
        <v>42</v>
      </c>
      <c r="F51" s="1203"/>
      <c r="G51" s="1203"/>
      <c r="H51" s="1204"/>
      <c r="I51" s="341">
        <v>552</v>
      </c>
      <c r="J51" s="342">
        <v>497</v>
      </c>
      <c r="K51" s="342">
        <v>437</v>
      </c>
      <c r="L51" s="342">
        <v>404</v>
      </c>
      <c r="M51" s="343">
        <v>274</v>
      </c>
    </row>
    <row r="52" spans="2:13" ht="27.75" customHeight="1" x14ac:dyDescent="0.15">
      <c r="B52" s="1199"/>
      <c r="C52" s="1200"/>
      <c r="D52" s="104"/>
      <c r="E52" s="1203" t="s">
        <v>43</v>
      </c>
      <c r="F52" s="1203"/>
      <c r="G52" s="1203"/>
      <c r="H52" s="1204"/>
      <c r="I52" s="341">
        <v>25153</v>
      </c>
      <c r="J52" s="342">
        <v>24739</v>
      </c>
      <c r="K52" s="342">
        <v>23532</v>
      </c>
      <c r="L52" s="342">
        <v>21307</v>
      </c>
      <c r="M52" s="343">
        <v>21055</v>
      </c>
    </row>
    <row r="53" spans="2:13" ht="27.75" customHeight="1" thickBot="1" x14ac:dyDescent="0.2">
      <c r="B53" s="1210" t="s">
        <v>19</v>
      </c>
      <c r="C53" s="1211"/>
      <c r="D53" s="108"/>
      <c r="E53" s="1212" t="s">
        <v>44</v>
      </c>
      <c r="F53" s="1212"/>
      <c r="G53" s="1212"/>
      <c r="H53" s="1213"/>
      <c r="I53" s="344">
        <v>2542</v>
      </c>
      <c r="J53" s="345">
        <v>1627</v>
      </c>
      <c r="K53" s="345">
        <v>977</v>
      </c>
      <c r="L53" s="345">
        <v>858</v>
      </c>
      <c r="M53" s="346">
        <v>-1218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GSWVfAO+XXpett4nBO6bleY5UCLKBEiH4kT8pWUANEiX19F7xutYgVJm27Qn3qUdzqXCVP67Y6fx1UEX7z16A==" saltValue="rjr4K+WVvYsg2soVSrSd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16" t="s">
        <v>46</v>
      </c>
      <c r="D55" s="1216"/>
      <c r="E55" s="1217"/>
      <c r="F55" s="120">
        <v>3048</v>
      </c>
      <c r="G55" s="120">
        <v>3746</v>
      </c>
      <c r="H55" s="121">
        <v>4523</v>
      </c>
    </row>
    <row r="56" spans="2:8" ht="52.5" customHeight="1" x14ac:dyDescent="0.15">
      <c r="B56" s="122"/>
      <c r="C56" s="1218" t="s">
        <v>47</v>
      </c>
      <c r="D56" s="1218"/>
      <c r="E56" s="1219"/>
      <c r="F56" s="123">
        <v>167</v>
      </c>
      <c r="G56" s="123">
        <v>164</v>
      </c>
      <c r="H56" s="124">
        <v>158</v>
      </c>
    </row>
    <row r="57" spans="2:8" ht="53.25" customHeight="1" x14ac:dyDescent="0.15">
      <c r="B57" s="122"/>
      <c r="C57" s="1220" t="s">
        <v>48</v>
      </c>
      <c r="D57" s="1220"/>
      <c r="E57" s="1221"/>
      <c r="F57" s="125">
        <v>3379</v>
      </c>
      <c r="G57" s="125">
        <v>3394</v>
      </c>
      <c r="H57" s="126">
        <v>3129</v>
      </c>
    </row>
    <row r="58" spans="2:8" ht="45.75" customHeight="1" x14ac:dyDescent="0.15">
      <c r="B58" s="127"/>
      <c r="C58" s="1222" t="s">
        <v>561</v>
      </c>
      <c r="D58" s="1223"/>
      <c r="E58" s="1224"/>
      <c r="F58" s="347">
        <v>2006</v>
      </c>
      <c r="G58" s="347">
        <v>2008</v>
      </c>
      <c r="H58" s="348">
        <v>1762</v>
      </c>
    </row>
    <row r="59" spans="2:8" ht="45.75" customHeight="1" x14ac:dyDescent="0.15">
      <c r="B59" s="127"/>
      <c r="C59" s="1222" t="s">
        <v>562</v>
      </c>
      <c r="D59" s="1223"/>
      <c r="E59" s="1224"/>
      <c r="F59" s="347">
        <v>552</v>
      </c>
      <c r="G59" s="347">
        <v>553</v>
      </c>
      <c r="H59" s="348">
        <v>554</v>
      </c>
    </row>
    <row r="60" spans="2:8" ht="45.75" customHeight="1" x14ac:dyDescent="0.15">
      <c r="B60" s="127"/>
      <c r="C60" s="1222" t="s">
        <v>563</v>
      </c>
      <c r="D60" s="1223"/>
      <c r="E60" s="1224"/>
      <c r="F60" s="347">
        <v>399</v>
      </c>
      <c r="G60" s="347">
        <v>404</v>
      </c>
      <c r="H60" s="348">
        <v>384</v>
      </c>
    </row>
    <row r="61" spans="2:8" ht="45.75" customHeight="1" x14ac:dyDescent="0.15">
      <c r="B61" s="127"/>
      <c r="C61" s="1222" t="s">
        <v>564</v>
      </c>
      <c r="D61" s="1223"/>
      <c r="E61" s="1224"/>
      <c r="F61" s="347">
        <v>261</v>
      </c>
      <c r="G61" s="347">
        <v>262</v>
      </c>
      <c r="H61" s="348">
        <v>262</v>
      </c>
    </row>
    <row r="62" spans="2:8" ht="45.75" customHeight="1" thickBot="1" x14ac:dyDescent="0.2">
      <c r="B62" s="128"/>
      <c r="C62" s="1225" t="s">
        <v>565</v>
      </c>
      <c r="D62" s="1226"/>
      <c r="E62" s="1227"/>
      <c r="F62" s="349">
        <v>108</v>
      </c>
      <c r="G62" s="349">
        <v>107</v>
      </c>
      <c r="H62" s="350">
        <v>106</v>
      </c>
    </row>
    <row r="63" spans="2:8" ht="52.5" customHeight="1" thickBot="1" x14ac:dyDescent="0.2">
      <c r="B63" s="129"/>
      <c r="C63" s="1214" t="s">
        <v>49</v>
      </c>
      <c r="D63" s="1214"/>
      <c r="E63" s="1215"/>
      <c r="F63" s="130">
        <v>6594</v>
      </c>
      <c r="G63" s="130">
        <v>7303</v>
      </c>
      <c r="H63" s="131">
        <v>7810</v>
      </c>
    </row>
    <row r="64" spans="2:8" x14ac:dyDescent="0.15"/>
  </sheetData>
  <sheetProtection algorithmName="SHA-512" hashValue="EbfG+/PQNBW/Xqb4yyqEXqg6oZ2KEiCg1Odq0X77+6A4sLEX9fPmjwVXq4qtNKd19RSJ4OkxeuSGSJtuwCvwuA==" saltValue="nbvC/5GbevFTxlY+HEIMdA=="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C3D28-7DCA-45A9-80AF-3D84B0FFA570}">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251" customWidth="1"/>
    <col min="2" max="107" width="2.5" style="251" customWidth="1"/>
    <col min="108" max="108" width="6.125" style="257" customWidth="1"/>
    <col min="109" max="109" width="5.875" style="255" customWidth="1"/>
    <col min="110" max="16384" width="8.625" style="251" hidden="1"/>
  </cols>
  <sheetData>
    <row r="1" spans="1:109" ht="42.75" customHeight="1" x14ac:dyDescent="0.15">
      <c r="A1" s="376"/>
      <c r="B1" s="375"/>
      <c r="DD1" s="251"/>
      <c r="DE1" s="251"/>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1"/>
      <c r="DE2" s="251"/>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1"/>
      <c r="DE3" s="251"/>
    </row>
    <row r="4" spans="1:109" s="249"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49"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49"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49"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49"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49"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49"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49"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49"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49"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49"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49" customFormat="1" ht="13.5" x14ac:dyDescent="0.15">
      <c r="A15" s="251"/>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49" customFormat="1" ht="13.5" x14ac:dyDescent="0.15">
      <c r="A16" s="251"/>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49" customFormat="1" ht="13.5" x14ac:dyDescent="0.15">
      <c r="A17" s="251"/>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49" customFormat="1" ht="13.5" x14ac:dyDescent="0.15">
      <c r="A18" s="251"/>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1"/>
      <c r="DE19" s="251"/>
    </row>
    <row r="20" spans="1:109" ht="13.5" x14ac:dyDescent="0.15">
      <c r="DD20" s="251"/>
      <c r="DE20" s="251"/>
    </row>
    <row r="21" spans="1:109" ht="17.25" customHeight="1" x14ac:dyDescent="0.15">
      <c r="B21" s="373"/>
      <c r="C21" s="253"/>
      <c r="D21" s="253"/>
      <c r="E21" s="253"/>
      <c r="F21" s="253"/>
      <c r="G21" s="253"/>
      <c r="H21" s="253"/>
      <c r="I21" s="253"/>
      <c r="J21" s="253"/>
      <c r="K21" s="253"/>
      <c r="L21" s="253"/>
      <c r="M21" s="253"/>
      <c r="N21" s="372"/>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372"/>
      <c r="AU21" s="253"/>
      <c r="AV21" s="253"/>
      <c r="AW21" s="253"/>
      <c r="AX21" s="253"/>
      <c r="AY21" s="253"/>
      <c r="AZ21" s="253"/>
      <c r="BA21" s="253"/>
      <c r="BB21" s="253"/>
      <c r="BC21" s="253"/>
      <c r="BD21" s="253"/>
      <c r="BE21" s="253"/>
      <c r="BF21" s="372"/>
      <c r="BG21" s="253"/>
      <c r="BH21" s="253"/>
      <c r="BI21" s="253"/>
      <c r="BJ21" s="253"/>
      <c r="BK21" s="253"/>
      <c r="BL21" s="253"/>
      <c r="BM21" s="253"/>
      <c r="BN21" s="253"/>
      <c r="BO21" s="253"/>
      <c r="BP21" s="253"/>
      <c r="BQ21" s="253"/>
      <c r="BR21" s="372"/>
      <c r="BS21" s="253"/>
      <c r="BT21" s="253"/>
      <c r="BU21" s="253"/>
      <c r="BV21" s="253"/>
      <c r="BW21" s="253"/>
      <c r="BX21" s="253"/>
      <c r="BY21" s="253"/>
      <c r="BZ21" s="253"/>
      <c r="CA21" s="253"/>
      <c r="CB21" s="253"/>
      <c r="CC21" s="253"/>
      <c r="CD21" s="372"/>
      <c r="CE21" s="253"/>
      <c r="CF21" s="253"/>
      <c r="CG21" s="253"/>
      <c r="CH21" s="253"/>
      <c r="CI21" s="253"/>
      <c r="CJ21" s="253"/>
      <c r="CK21" s="253"/>
      <c r="CL21" s="253"/>
      <c r="CM21" s="253"/>
      <c r="CN21" s="253"/>
      <c r="CO21" s="253"/>
      <c r="CP21" s="372"/>
      <c r="CQ21" s="253"/>
      <c r="CR21" s="253"/>
      <c r="CS21" s="253"/>
      <c r="CT21" s="253"/>
      <c r="CU21" s="253"/>
      <c r="CV21" s="253"/>
      <c r="CW21" s="253"/>
      <c r="CX21" s="253"/>
      <c r="CY21" s="253"/>
      <c r="CZ21" s="253"/>
      <c r="DA21" s="253"/>
      <c r="DB21" s="372"/>
      <c r="DC21" s="253"/>
      <c r="DD21" s="254"/>
      <c r="DE21" s="251"/>
    </row>
    <row r="22" spans="1:109" ht="17.25" customHeight="1" x14ac:dyDescent="0.15">
      <c r="B22" s="255"/>
    </row>
    <row r="23" spans="1:109" ht="13.5" x14ac:dyDescent="0.15">
      <c r="B23" s="255"/>
    </row>
    <row r="24" spans="1:109" ht="13.5" x14ac:dyDescent="0.15">
      <c r="B24" s="255"/>
    </row>
    <row r="25" spans="1:109" ht="13.5" x14ac:dyDescent="0.15">
      <c r="B25" s="255"/>
    </row>
    <row r="26" spans="1:109" ht="13.5" x14ac:dyDescent="0.15">
      <c r="B26" s="255"/>
    </row>
    <row r="27" spans="1:109" ht="13.5" x14ac:dyDescent="0.15">
      <c r="B27" s="255"/>
    </row>
    <row r="28" spans="1:109" ht="13.5" x14ac:dyDescent="0.15">
      <c r="B28" s="255"/>
    </row>
    <row r="29" spans="1:109" ht="13.5" x14ac:dyDescent="0.15">
      <c r="B29" s="255"/>
    </row>
    <row r="30" spans="1:109" ht="13.5" x14ac:dyDescent="0.15">
      <c r="B30" s="255"/>
    </row>
    <row r="31" spans="1:109" ht="13.5" x14ac:dyDescent="0.15">
      <c r="B31" s="255"/>
    </row>
    <row r="32" spans="1:109" ht="13.5" x14ac:dyDescent="0.15">
      <c r="B32" s="255"/>
    </row>
    <row r="33" spans="2:109" ht="13.5" x14ac:dyDescent="0.15">
      <c r="B33" s="255"/>
    </row>
    <row r="34" spans="2:109" ht="13.5" x14ac:dyDescent="0.15">
      <c r="B34" s="255"/>
    </row>
    <row r="35" spans="2:109" ht="13.5" x14ac:dyDescent="0.15">
      <c r="B35" s="255"/>
    </row>
    <row r="36" spans="2:109" ht="13.5" x14ac:dyDescent="0.15">
      <c r="B36" s="255"/>
    </row>
    <row r="37" spans="2:109" ht="13.5" x14ac:dyDescent="0.15">
      <c r="B37" s="255"/>
    </row>
    <row r="38" spans="2:109" ht="13.5" x14ac:dyDescent="0.15">
      <c r="B38" s="255"/>
    </row>
    <row r="39" spans="2:109" ht="13.5" x14ac:dyDescent="0.15">
      <c r="B39" s="336"/>
      <c r="C39" s="307"/>
      <c r="D39" s="307"/>
      <c r="E39" s="307"/>
      <c r="F39" s="307"/>
      <c r="G39" s="307"/>
      <c r="H39" s="307"/>
      <c r="I39" s="307"/>
      <c r="J39" s="307"/>
      <c r="K39" s="307"/>
      <c r="L39" s="307"/>
      <c r="M39" s="307"/>
      <c r="N39" s="307"/>
      <c r="O39" s="307"/>
      <c r="P39" s="307"/>
      <c r="Q39" s="307"/>
      <c r="R39" s="307"/>
      <c r="S39" s="307"/>
      <c r="T39" s="307"/>
      <c r="U39" s="307"/>
      <c r="V39" s="307"/>
      <c r="W39" s="307"/>
      <c r="X39" s="307"/>
      <c r="Y39" s="307"/>
      <c r="Z39" s="307"/>
      <c r="AA39" s="307"/>
      <c r="AB39" s="307"/>
      <c r="AC39" s="307"/>
      <c r="AD39" s="307"/>
      <c r="AE39" s="307"/>
      <c r="AF39" s="307"/>
      <c r="AG39" s="307"/>
      <c r="AH39" s="307"/>
      <c r="AI39" s="307"/>
      <c r="AJ39" s="307"/>
      <c r="AK39" s="307"/>
      <c r="AL39" s="307"/>
      <c r="AM39" s="307"/>
      <c r="AN39" s="307"/>
      <c r="AO39" s="307"/>
      <c r="AP39" s="307"/>
      <c r="AQ39" s="307"/>
      <c r="AR39" s="307"/>
      <c r="AS39" s="307"/>
      <c r="AT39" s="307"/>
      <c r="AU39" s="307"/>
      <c r="AV39" s="307"/>
      <c r="AW39" s="307"/>
      <c r="AX39" s="307"/>
      <c r="AY39" s="307"/>
      <c r="AZ39" s="307"/>
      <c r="BA39" s="307"/>
      <c r="BB39" s="307"/>
      <c r="BC39" s="307"/>
      <c r="BD39" s="307"/>
      <c r="BE39" s="307"/>
      <c r="BF39" s="307"/>
      <c r="BG39" s="307"/>
      <c r="BH39" s="307"/>
      <c r="BI39" s="307"/>
      <c r="BJ39" s="307"/>
      <c r="BK39" s="307"/>
      <c r="BL39" s="307"/>
      <c r="BM39" s="307"/>
      <c r="BN39" s="307"/>
      <c r="BO39" s="307"/>
      <c r="BP39" s="307"/>
      <c r="BQ39" s="307"/>
      <c r="BR39" s="307"/>
      <c r="BS39" s="307"/>
      <c r="BT39" s="307"/>
      <c r="BU39" s="307"/>
      <c r="BV39" s="307"/>
      <c r="BW39" s="307"/>
      <c r="BX39" s="307"/>
      <c r="BY39" s="307"/>
      <c r="BZ39" s="307"/>
      <c r="CA39" s="307"/>
      <c r="CB39" s="307"/>
      <c r="CC39" s="307"/>
      <c r="CD39" s="307"/>
      <c r="CE39" s="307"/>
      <c r="CF39" s="307"/>
      <c r="CG39" s="307"/>
      <c r="CH39" s="307"/>
      <c r="CI39" s="307"/>
      <c r="CJ39" s="307"/>
      <c r="CK39" s="307"/>
      <c r="CL39" s="307"/>
      <c r="CM39" s="307"/>
      <c r="CN39" s="307"/>
      <c r="CO39" s="307"/>
      <c r="CP39" s="307"/>
      <c r="CQ39" s="307"/>
      <c r="CR39" s="307"/>
      <c r="CS39" s="307"/>
      <c r="CT39" s="307"/>
      <c r="CU39" s="307"/>
      <c r="CV39" s="307"/>
      <c r="CW39" s="307"/>
      <c r="CX39" s="307"/>
      <c r="CY39" s="307"/>
      <c r="CZ39" s="307"/>
      <c r="DA39" s="307"/>
      <c r="DB39" s="307"/>
      <c r="DC39" s="307"/>
      <c r="DD39" s="337"/>
    </row>
    <row r="40" spans="2:109" ht="13.5" x14ac:dyDescent="0.15">
      <c r="B40" s="364"/>
      <c r="DD40" s="364"/>
      <c r="DE40" s="251"/>
    </row>
    <row r="41" spans="2:109" ht="17.25" x14ac:dyDescent="0.15">
      <c r="B41" s="252" t="s">
        <v>574</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4"/>
    </row>
    <row r="42" spans="2:109" ht="13.5" x14ac:dyDescent="0.15">
      <c r="B42" s="255"/>
      <c r="G42" s="361"/>
      <c r="I42" s="360"/>
      <c r="J42" s="360"/>
      <c r="K42" s="360"/>
      <c r="AM42" s="361"/>
      <c r="AN42" s="361" t="s">
        <v>571</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5"/>
      <c r="AN43" s="1241" t="s">
        <v>575</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5" x14ac:dyDescent="0.15">
      <c r="B44" s="255"/>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5" x14ac:dyDescent="0.15">
      <c r="B45" s="255"/>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5" x14ac:dyDescent="0.15">
      <c r="B46" s="255"/>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5" x14ac:dyDescent="0.15">
      <c r="B47" s="255"/>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5" x14ac:dyDescent="0.15">
      <c r="B48" s="255"/>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5"/>
      <c r="AN49" s="251" t="s">
        <v>570</v>
      </c>
    </row>
    <row r="50" spans="1:109" ht="13.5" x14ac:dyDescent="0.15">
      <c r="B50" s="255"/>
      <c r="G50" s="1233"/>
      <c r="H50" s="1233"/>
      <c r="I50" s="1233"/>
      <c r="J50" s="1233"/>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527</v>
      </c>
      <c r="BQ50" s="1230"/>
      <c r="BR50" s="1230"/>
      <c r="BS50" s="1230"/>
      <c r="BT50" s="1230"/>
      <c r="BU50" s="1230"/>
      <c r="BV50" s="1230"/>
      <c r="BW50" s="1230"/>
      <c r="BX50" s="1230" t="s">
        <v>528</v>
      </c>
      <c r="BY50" s="1230"/>
      <c r="BZ50" s="1230"/>
      <c r="CA50" s="1230"/>
      <c r="CB50" s="1230"/>
      <c r="CC50" s="1230"/>
      <c r="CD50" s="1230"/>
      <c r="CE50" s="1230"/>
      <c r="CF50" s="1230" t="s">
        <v>529</v>
      </c>
      <c r="CG50" s="1230"/>
      <c r="CH50" s="1230"/>
      <c r="CI50" s="1230"/>
      <c r="CJ50" s="1230"/>
      <c r="CK50" s="1230"/>
      <c r="CL50" s="1230"/>
      <c r="CM50" s="1230"/>
      <c r="CN50" s="1230" t="s">
        <v>530</v>
      </c>
      <c r="CO50" s="1230"/>
      <c r="CP50" s="1230"/>
      <c r="CQ50" s="1230"/>
      <c r="CR50" s="1230"/>
      <c r="CS50" s="1230"/>
      <c r="CT50" s="1230"/>
      <c r="CU50" s="1230"/>
      <c r="CV50" s="1230" t="s">
        <v>531</v>
      </c>
      <c r="CW50" s="1230"/>
      <c r="CX50" s="1230"/>
      <c r="CY50" s="1230"/>
      <c r="CZ50" s="1230"/>
      <c r="DA50" s="1230"/>
      <c r="DB50" s="1230"/>
      <c r="DC50" s="1230"/>
    </row>
    <row r="51" spans="1:109" ht="13.5" customHeight="1" x14ac:dyDescent="0.15">
      <c r="B51" s="255"/>
      <c r="G51" s="1239"/>
      <c r="H51" s="1239"/>
      <c r="I51" s="1240"/>
      <c r="J51" s="1240"/>
      <c r="K51" s="1232"/>
      <c r="L51" s="1232"/>
      <c r="M51" s="1232"/>
      <c r="N51" s="1232"/>
      <c r="AM51" s="352"/>
      <c r="AN51" s="1231" t="s">
        <v>569</v>
      </c>
      <c r="AO51" s="1231"/>
      <c r="AP51" s="1231"/>
      <c r="AQ51" s="1231"/>
      <c r="AR51" s="1231"/>
      <c r="AS51" s="1231"/>
      <c r="AT51" s="1231"/>
      <c r="AU51" s="1231"/>
      <c r="AV51" s="1231"/>
      <c r="AW51" s="1231"/>
      <c r="AX51" s="1231"/>
      <c r="AY51" s="1231"/>
      <c r="AZ51" s="1231"/>
      <c r="BA51" s="1231"/>
      <c r="BB51" s="1231" t="s">
        <v>567</v>
      </c>
      <c r="BC51" s="1231"/>
      <c r="BD51" s="1231"/>
      <c r="BE51" s="1231"/>
      <c r="BF51" s="1231"/>
      <c r="BG51" s="1231"/>
      <c r="BH51" s="1231"/>
      <c r="BI51" s="1231"/>
      <c r="BJ51" s="1231"/>
      <c r="BK51" s="1231"/>
      <c r="BL51" s="1231"/>
      <c r="BM51" s="1231"/>
      <c r="BN51" s="1231"/>
      <c r="BO51" s="1231"/>
      <c r="BP51" s="1228">
        <v>26</v>
      </c>
      <c r="BQ51" s="1228"/>
      <c r="BR51" s="1228"/>
      <c r="BS51" s="1228"/>
      <c r="BT51" s="1228"/>
      <c r="BU51" s="1228"/>
      <c r="BV51" s="1228"/>
      <c r="BW51" s="1228"/>
      <c r="BX51" s="1228">
        <v>16.3</v>
      </c>
      <c r="BY51" s="1228"/>
      <c r="BZ51" s="1228"/>
      <c r="CA51" s="1228"/>
      <c r="CB51" s="1228"/>
      <c r="CC51" s="1228"/>
      <c r="CD51" s="1228"/>
      <c r="CE51" s="1228"/>
      <c r="CF51" s="1228">
        <v>9.3000000000000007</v>
      </c>
      <c r="CG51" s="1228"/>
      <c r="CH51" s="1228"/>
      <c r="CI51" s="1228"/>
      <c r="CJ51" s="1228"/>
      <c r="CK51" s="1228"/>
      <c r="CL51" s="1228"/>
      <c r="CM51" s="1228"/>
      <c r="CN51" s="1228">
        <v>8.4</v>
      </c>
      <c r="CO51" s="1228"/>
      <c r="CP51" s="1228"/>
      <c r="CQ51" s="1228"/>
      <c r="CR51" s="1228"/>
      <c r="CS51" s="1228"/>
      <c r="CT51" s="1228"/>
      <c r="CU51" s="1228"/>
      <c r="CV51" s="1228"/>
      <c r="CW51" s="1228"/>
      <c r="CX51" s="1228"/>
      <c r="CY51" s="1228"/>
      <c r="CZ51" s="1228"/>
      <c r="DA51" s="1228"/>
      <c r="DB51" s="1228"/>
      <c r="DC51" s="1228"/>
    </row>
    <row r="52" spans="1:109" ht="13.5" x14ac:dyDescent="0.15">
      <c r="B52" s="255"/>
      <c r="G52" s="1239"/>
      <c r="H52" s="1239"/>
      <c r="I52" s="1240"/>
      <c r="J52" s="1240"/>
      <c r="K52" s="1232"/>
      <c r="L52" s="1232"/>
      <c r="M52" s="1232"/>
      <c r="N52" s="1232"/>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x14ac:dyDescent="0.15">
      <c r="A53" s="360"/>
      <c r="B53" s="255"/>
      <c r="G53" s="1239"/>
      <c r="H53" s="1239"/>
      <c r="I53" s="1233"/>
      <c r="J53" s="1233"/>
      <c r="K53" s="1232"/>
      <c r="L53" s="1232"/>
      <c r="M53" s="1232"/>
      <c r="N53" s="1232"/>
      <c r="AM53" s="352"/>
      <c r="AN53" s="1231"/>
      <c r="AO53" s="1231"/>
      <c r="AP53" s="1231"/>
      <c r="AQ53" s="1231"/>
      <c r="AR53" s="1231"/>
      <c r="AS53" s="1231"/>
      <c r="AT53" s="1231"/>
      <c r="AU53" s="1231"/>
      <c r="AV53" s="1231"/>
      <c r="AW53" s="1231"/>
      <c r="AX53" s="1231"/>
      <c r="AY53" s="1231"/>
      <c r="AZ53" s="1231"/>
      <c r="BA53" s="1231"/>
      <c r="BB53" s="1231" t="s">
        <v>573</v>
      </c>
      <c r="BC53" s="1231"/>
      <c r="BD53" s="1231"/>
      <c r="BE53" s="1231"/>
      <c r="BF53" s="1231"/>
      <c r="BG53" s="1231"/>
      <c r="BH53" s="1231"/>
      <c r="BI53" s="1231"/>
      <c r="BJ53" s="1231"/>
      <c r="BK53" s="1231"/>
      <c r="BL53" s="1231"/>
      <c r="BM53" s="1231"/>
      <c r="BN53" s="1231"/>
      <c r="BO53" s="1231"/>
      <c r="BP53" s="1228">
        <v>61.3</v>
      </c>
      <c r="BQ53" s="1228"/>
      <c r="BR53" s="1228"/>
      <c r="BS53" s="1228"/>
      <c r="BT53" s="1228"/>
      <c r="BU53" s="1228"/>
      <c r="BV53" s="1228"/>
      <c r="BW53" s="1228"/>
      <c r="BX53" s="1228">
        <v>62.1</v>
      </c>
      <c r="BY53" s="1228"/>
      <c r="BZ53" s="1228"/>
      <c r="CA53" s="1228"/>
      <c r="CB53" s="1228"/>
      <c r="CC53" s="1228"/>
      <c r="CD53" s="1228"/>
      <c r="CE53" s="1228"/>
      <c r="CF53" s="1228">
        <v>62.4</v>
      </c>
      <c r="CG53" s="1228"/>
      <c r="CH53" s="1228"/>
      <c r="CI53" s="1228"/>
      <c r="CJ53" s="1228"/>
      <c r="CK53" s="1228"/>
      <c r="CL53" s="1228"/>
      <c r="CM53" s="1228"/>
      <c r="CN53" s="1228">
        <v>63.8</v>
      </c>
      <c r="CO53" s="1228"/>
      <c r="CP53" s="1228"/>
      <c r="CQ53" s="1228"/>
      <c r="CR53" s="1228"/>
      <c r="CS53" s="1228"/>
      <c r="CT53" s="1228"/>
      <c r="CU53" s="1228"/>
      <c r="CV53" s="1228">
        <v>65.5</v>
      </c>
      <c r="CW53" s="1228"/>
      <c r="CX53" s="1228"/>
      <c r="CY53" s="1228"/>
      <c r="CZ53" s="1228"/>
      <c r="DA53" s="1228"/>
      <c r="DB53" s="1228"/>
      <c r="DC53" s="1228"/>
    </row>
    <row r="54" spans="1:109" ht="13.5" x14ac:dyDescent="0.15">
      <c r="A54" s="360"/>
      <c r="B54" s="255"/>
      <c r="G54" s="1239"/>
      <c r="H54" s="1239"/>
      <c r="I54" s="1233"/>
      <c r="J54" s="1233"/>
      <c r="K54" s="1232"/>
      <c r="L54" s="1232"/>
      <c r="M54" s="1232"/>
      <c r="N54" s="1232"/>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x14ac:dyDescent="0.15">
      <c r="A55" s="360"/>
      <c r="B55" s="255"/>
      <c r="G55" s="1233"/>
      <c r="H55" s="1233"/>
      <c r="I55" s="1233"/>
      <c r="J55" s="1233"/>
      <c r="K55" s="1232"/>
      <c r="L55" s="1232"/>
      <c r="M55" s="1232"/>
      <c r="N55" s="1232"/>
      <c r="AN55" s="1230" t="s">
        <v>568</v>
      </c>
      <c r="AO55" s="1230"/>
      <c r="AP55" s="1230"/>
      <c r="AQ55" s="1230"/>
      <c r="AR55" s="1230"/>
      <c r="AS55" s="1230"/>
      <c r="AT55" s="1230"/>
      <c r="AU55" s="1230"/>
      <c r="AV55" s="1230"/>
      <c r="AW55" s="1230"/>
      <c r="AX55" s="1230"/>
      <c r="AY55" s="1230"/>
      <c r="AZ55" s="1230"/>
      <c r="BA55" s="1230"/>
      <c r="BB55" s="1231" t="s">
        <v>567</v>
      </c>
      <c r="BC55" s="1231"/>
      <c r="BD55" s="1231"/>
      <c r="BE55" s="1231"/>
      <c r="BF55" s="1231"/>
      <c r="BG55" s="1231"/>
      <c r="BH55" s="1231"/>
      <c r="BI55" s="1231"/>
      <c r="BJ55" s="1231"/>
      <c r="BK55" s="1231"/>
      <c r="BL55" s="1231"/>
      <c r="BM55" s="1231"/>
      <c r="BN55" s="1231"/>
      <c r="BO55" s="1231"/>
      <c r="BP55" s="1228">
        <v>49.1</v>
      </c>
      <c r="BQ55" s="1228"/>
      <c r="BR55" s="1228"/>
      <c r="BS55" s="1228"/>
      <c r="BT55" s="1228"/>
      <c r="BU55" s="1228"/>
      <c r="BV55" s="1228"/>
      <c r="BW55" s="1228"/>
      <c r="BX55" s="1228">
        <v>41.5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3.5" x14ac:dyDescent="0.15">
      <c r="A56" s="360"/>
      <c r="B56" s="255"/>
      <c r="G56" s="1233"/>
      <c r="H56" s="1233"/>
      <c r="I56" s="1233"/>
      <c r="J56" s="1233"/>
      <c r="K56" s="1232"/>
      <c r="L56" s="1232"/>
      <c r="M56" s="1232"/>
      <c r="N56" s="1232"/>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5" x14ac:dyDescent="0.15">
      <c r="B57" s="365"/>
      <c r="G57" s="1233"/>
      <c r="H57" s="1233"/>
      <c r="I57" s="1234"/>
      <c r="J57" s="1234"/>
      <c r="K57" s="1232"/>
      <c r="L57" s="1232"/>
      <c r="M57" s="1232"/>
      <c r="N57" s="1232"/>
      <c r="AM57" s="251"/>
      <c r="AN57" s="1230"/>
      <c r="AO57" s="1230"/>
      <c r="AP57" s="1230"/>
      <c r="AQ57" s="1230"/>
      <c r="AR57" s="1230"/>
      <c r="AS57" s="1230"/>
      <c r="AT57" s="1230"/>
      <c r="AU57" s="1230"/>
      <c r="AV57" s="1230"/>
      <c r="AW57" s="1230"/>
      <c r="AX57" s="1230"/>
      <c r="AY57" s="1230"/>
      <c r="AZ57" s="1230"/>
      <c r="BA57" s="1230"/>
      <c r="BB57" s="1231" t="s">
        <v>573</v>
      </c>
      <c r="BC57" s="1231"/>
      <c r="BD57" s="1231"/>
      <c r="BE57" s="1231"/>
      <c r="BF57" s="1231"/>
      <c r="BG57" s="1231"/>
      <c r="BH57" s="1231"/>
      <c r="BI57" s="1231"/>
      <c r="BJ57" s="1231"/>
      <c r="BK57" s="1231"/>
      <c r="BL57" s="1231"/>
      <c r="BM57" s="1231"/>
      <c r="BN57" s="1231"/>
      <c r="BO57" s="1231"/>
      <c r="BP57" s="1228">
        <v>61</v>
      </c>
      <c r="BQ57" s="1228"/>
      <c r="BR57" s="1228"/>
      <c r="BS57" s="1228"/>
      <c r="BT57" s="1228"/>
      <c r="BU57" s="1228"/>
      <c r="BV57" s="1228"/>
      <c r="BW57" s="1228"/>
      <c r="BX57" s="1228">
        <v>61.7</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70"/>
      <c r="DE57" s="365"/>
    </row>
    <row r="58" spans="1:109" s="360" customFormat="1" ht="13.5" x14ac:dyDescent="0.15">
      <c r="A58" s="251"/>
      <c r="B58" s="365"/>
      <c r="G58" s="1233"/>
      <c r="H58" s="1233"/>
      <c r="I58" s="1234"/>
      <c r="J58" s="1234"/>
      <c r="K58" s="1232"/>
      <c r="L58" s="1232"/>
      <c r="M58" s="1232"/>
      <c r="N58" s="1232"/>
      <c r="AM58" s="251"/>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5" x14ac:dyDescent="0.15">
      <c r="A59" s="251"/>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1"/>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1"/>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1"/>
    </row>
    <row r="63" spans="1:109" ht="17.25" x14ac:dyDescent="0.15">
      <c r="B63" s="308" t="s">
        <v>572</v>
      </c>
    </row>
    <row r="64" spans="1:109" ht="13.5" x14ac:dyDescent="0.15">
      <c r="B64" s="255"/>
      <c r="G64" s="361"/>
      <c r="I64" s="363"/>
      <c r="J64" s="363"/>
      <c r="K64" s="363"/>
      <c r="L64" s="363"/>
      <c r="M64" s="363"/>
      <c r="N64" s="362"/>
      <c r="AM64" s="361"/>
      <c r="AN64" s="361" t="s">
        <v>571</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5"/>
      <c r="AN65" s="1241" t="s">
        <v>576</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5" x14ac:dyDescent="0.15">
      <c r="B66" s="255"/>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5" x14ac:dyDescent="0.15">
      <c r="B67" s="255"/>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5" x14ac:dyDescent="0.15">
      <c r="B68" s="255"/>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5" x14ac:dyDescent="0.15">
      <c r="B69" s="255"/>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5" x14ac:dyDescent="0.15">
      <c r="B70" s="255"/>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5"/>
      <c r="G71" s="355"/>
      <c r="I71" s="358"/>
      <c r="J71" s="357"/>
      <c r="K71" s="357"/>
      <c r="L71" s="356"/>
      <c r="M71" s="357"/>
      <c r="N71" s="356"/>
      <c r="AM71" s="355"/>
      <c r="AN71" s="251" t="s">
        <v>570</v>
      </c>
    </row>
    <row r="72" spans="2:107" ht="13.5" x14ac:dyDescent="0.15">
      <c r="B72" s="255"/>
      <c r="G72" s="1233"/>
      <c r="H72" s="1233"/>
      <c r="I72" s="1233"/>
      <c r="J72" s="1233"/>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527</v>
      </c>
      <c r="BQ72" s="1230"/>
      <c r="BR72" s="1230"/>
      <c r="BS72" s="1230"/>
      <c r="BT72" s="1230"/>
      <c r="BU72" s="1230"/>
      <c r="BV72" s="1230"/>
      <c r="BW72" s="1230"/>
      <c r="BX72" s="1230" t="s">
        <v>528</v>
      </c>
      <c r="BY72" s="1230"/>
      <c r="BZ72" s="1230"/>
      <c r="CA72" s="1230"/>
      <c r="CB72" s="1230"/>
      <c r="CC72" s="1230"/>
      <c r="CD72" s="1230"/>
      <c r="CE72" s="1230"/>
      <c r="CF72" s="1230" t="s">
        <v>529</v>
      </c>
      <c r="CG72" s="1230"/>
      <c r="CH72" s="1230"/>
      <c r="CI72" s="1230"/>
      <c r="CJ72" s="1230"/>
      <c r="CK72" s="1230"/>
      <c r="CL72" s="1230"/>
      <c r="CM72" s="1230"/>
      <c r="CN72" s="1230" t="s">
        <v>530</v>
      </c>
      <c r="CO72" s="1230"/>
      <c r="CP72" s="1230"/>
      <c r="CQ72" s="1230"/>
      <c r="CR72" s="1230"/>
      <c r="CS72" s="1230"/>
      <c r="CT72" s="1230"/>
      <c r="CU72" s="1230"/>
      <c r="CV72" s="1230" t="s">
        <v>531</v>
      </c>
      <c r="CW72" s="1230"/>
      <c r="CX72" s="1230"/>
      <c r="CY72" s="1230"/>
      <c r="CZ72" s="1230"/>
      <c r="DA72" s="1230"/>
      <c r="DB72" s="1230"/>
      <c r="DC72" s="1230"/>
    </row>
    <row r="73" spans="2:107" ht="13.5" x14ac:dyDescent="0.15">
      <c r="B73" s="255"/>
      <c r="G73" s="1239"/>
      <c r="H73" s="1239"/>
      <c r="I73" s="1239"/>
      <c r="J73" s="1239"/>
      <c r="K73" s="1229"/>
      <c r="L73" s="1229"/>
      <c r="M73" s="1229"/>
      <c r="N73" s="1229"/>
      <c r="AM73" s="352"/>
      <c r="AN73" s="1231" t="s">
        <v>569</v>
      </c>
      <c r="AO73" s="1231"/>
      <c r="AP73" s="1231"/>
      <c r="AQ73" s="1231"/>
      <c r="AR73" s="1231"/>
      <c r="AS73" s="1231"/>
      <c r="AT73" s="1231"/>
      <c r="AU73" s="1231"/>
      <c r="AV73" s="1231"/>
      <c r="AW73" s="1231"/>
      <c r="AX73" s="1231"/>
      <c r="AY73" s="1231"/>
      <c r="AZ73" s="1231"/>
      <c r="BA73" s="1231"/>
      <c r="BB73" s="1231" t="s">
        <v>567</v>
      </c>
      <c r="BC73" s="1231"/>
      <c r="BD73" s="1231"/>
      <c r="BE73" s="1231"/>
      <c r="BF73" s="1231"/>
      <c r="BG73" s="1231"/>
      <c r="BH73" s="1231"/>
      <c r="BI73" s="1231"/>
      <c r="BJ73" s="1231"/>
      <c r="BK73" s="1231"/>
      <c r="BL73" s="1231"/>
      <c r="BM73" s="1231"/>
      <c r="BN73" s="1231"/>
      <c r="BO73" s="1231"/>
      <c r="BP73" s="1228">
        <v>26</v>
      </c>
      <c r="BQ73" s="1228"/>
      <c r="BR73" s="1228"/>
      <c r="BS73" s="1228"/>
      <c r="BT73" s="1228"/>
      <c r="BU73" s="1228"/>
      <c r="BV73" s="1228"/>
      <c r="BW73" s="1228"/>
      <c r="BX73" s="1228">
        <v>16.3</v>
      </c>
      <c r="BY73" s="1228"/>
      <c r="BZ73" s="1228"/>
      <c r="CA73" s="1228"/>
      <c r="CB73" s="1228"/>
      <c r="CC73" s="1228"/>
      <c r="CD73" s="1228"/>
      <c r="CE73" s="1228"/>
      <c r="CF73" s="1228">
        <v>9.3000000000000007</v>
      </c>
      <c r="CG73" s="1228"/>
      <c r="CH73" s="1228"/>
      <c r="CI73" s="1228"/>
      <c r="CJ73" s="1228"/>
      <c r="CK73" s="1228"/>
      <c r="CL73" s="1228"/>
      <c r="CM73" s="1228"/>
      <c r="CN73" s="1228">
        <v>8.4</v>
      </c>
      <c r="CO73" s="1228"/>
      <c r="CP73" s="1228"/>
      <c r="CQ73" s="1228"/>
      <c r="CR73" s="1228"/>
      <c r="CS73" s="1228"/>
      <c r="CT73" s="1228"/>
      <c r="CU73" s="1228"/>
      <c r="CV73" s="1228"/>
      <c r="CW73" s="1228"/>
      <c r="CX73" s="1228"/>
      <c r="CY73" s="1228"/>
      <c r="CZ73" s="1228"/>
      <c r="DA73" s="1228"/>
      <c r="DB73" s="1228"/>
      <c r="DC73" s="1228"/>
    </row>
    <row r="74" spans="2:107" ht="13.5" x14ac:dyDescent="0.15">
      <c r="B74" s="255"/>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x14ac:dyDescent="0.15">
      <c r="B75" s="255"/>
      <c r="G75" s="1239"/>
      <c r="H75" s="1239"/>
      <c r="I75" s="1233"/>
      <c r="J75" s="1233"/>
      <c r="K75" s="1232"/>
      <c r="L75" s="1232"/>
      <c r="M75" s="1232"/>
      <c r="N75" s="1232"/>
      <c r="AM75" s="352"/>
      <c r="AN75" s="1231"/>
      <c r="AO75" s="1231"/>
      <c r="AP75" s="1231"/>
      <c r="AQ75" s="1231"/>
      <c r="AR75" s="1231"/>
      <c r="AS75" s="1231"/>
      <c r="AT75" s="1231"/>
      <c r="AU75" s="1231"/>
      <c r="AV75" s="1231"/>
      <c r="AW75" s="1231"/>
      <c r="AX75" s="1231"/>
      <c r="AY75" s="1231"/>
      <c r="AZ75" s="1231"/>
      <c r="BA75" s="1231"/>
      <c r="BB75" s="1231" t="s">
        <v>566</v>
      </c>
      <c r="BC75" s="1231"/>
      <c r="BD75" s="1231"/>
      <c r="BE75" s="1231"/>
      <c r="BF75" s="1231"/>
      <c r="BG75" s="1231"/>
      <c r="BH75" s="1231"/>
      <c r="BI75" s="1231"/>
      <c r="BJ75" s="1231"/>
      <c r="BK75" s="1231"/>
      <c r="BL75" s="1231"/>
      <c r="BM75" s="1231"/>
      <c r="BN75" s="1231"/>
      <c r="BO75" s="1231"/>
      <c r="BP75" s="1228">
        <v>7.3</v>
      </c>
      <c r="BQ75" s="1228"/>
      <c r="BR75" s="1228"/>
      <c r="BS75" s="1228"/>
      <c r="BT75" s="1228"/>
      <c r="BU75" s="1228"/>
      <c r="BV75" s="1228"/>
      <c r="BW75" s="1228"/>
      <c r="BX75" s="1228">
        <v>6.6</v>
      </c>
      <c r="BY75" s="1228"/>
      <c r="BZ75" s="1228"/>
      <c r="CA75" s="1228"/>
      <c r="CB75" s="1228"/>
      <c r="CC75" s="1228"/>
      <c r="CD75" s="1228"/>
      <c r="CE75" s="1228"/>
      <c r="CF75" s="1228">
        <v>6.1</v>
      </c>
      <c r="CG75" s="1228"/>
      <c r="CH75" s="1228"/>
      <c r="CI75" s="1228"/>
      <c r="CJ75" s="1228"/>
      <c r="CK75" s="1228"/>
      <c r="CL75" s="1228"/>
      <c r="CM75" s="1228"/>
      <c r="CN75" s="1228">
        <v>6</v>
      </c>
      <c r="CO75" s="1228"/>
      <c r="CP75" s="1228"/>
      <c r="CQ75" s="1228"/>
      <c r="CR75" s="1228"/>
      <c r="CS75" s="1228"/>
      <c r="CT75" s="1228"/>
      <c r="CU75" s="1228"/>
      <c r="CV75" s="1228">
        <v>6</v>
      </c>
      <c r="CW75" s="1228"/>
      <c r="CX75" s="1228"/>
      <c r="CY75" s="1228"/>
      <c r="CZ75" s="1228"/>
      <c r="DA75" s="1228"/>
      <c r="DB75" s="1228"/>
      <c r="DC75" s="1228"/>
    </row>
    <row r="76" spans="2:107" ht="13.5" x14ac:dyDescent="0.15">
      <c r="B76" s="255"/>
      <c r="G76" s="1239"/>
      <c r="H76" s="1239"/>
      <c r="I76" s="1233"/>
      <c r="J76" s="1233"/>
      <c r="K76" s="1232"/>
      <c r="L76" s="1232"/>
      <c r="M76" s="1232"/>
      <c r="N76" s="1232"/>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x14ac:dyDescent="0.15">
      <c r="B77" s="255"/>
      <c r="G77" s="1233"/>
      <c r="H77" s="1233"/>
      <c r="I77" s="1233"/>
      <c r="J77" s="1233"/>
      <c r="K77" s="1229"/>
      <c r="L77" s="1229"/>
      <c r="M77" s="1229"/>
      <c r="N77" s="1229"/>
      <c r="AN77" s="1230" t="s">
        <v>568</v>
      </c>
      <c r="AO77" s="1230"/>
      <c r="AP77" s="1230"/>
      <c r="AQ77" s="1230"/>
      <c r="AR77" s="1230"/>
      <c r="AS77" s="1230"/>
      <c r="AT77" s="1230"/>
      <c r="AU77" s="1230"/>
      <c r="AV77" s="1230"/>
      <c r="AW77" s="1230"/>
      <c r="AX77" s="1230"/>
      <c r="AY77" s="1230"/>
      <c r="AZ77" s="1230"/>
      <c r="BA77" s="1230"/>
      <c r="BB77" s="1231" t="s">
        <v>567</v>
      </c>
      <c r="BC77" s="1231"/>
      <c r="BD77" s="1231"/>
      <c r="BE77" s="1231"/>
      <c r="BF77" s="1231"/>
      <c r="BG77" s="1231"/>
      <c r="BH77" s="1231"/>
      <c r="BI77" s="1231"/>
      <c r="BJ77" s="1231"/>
      <c r="BK77" s="1231"/>
      <c r="BL77" s="1231"/>
      <c r="BM77" s="1231"/>
      <c r="BN77" s="1231"/>
      <c r="BO77" s="1231"/>
      <c r="BP77" s="1228">
        <v>49.1</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3.5" x14ac:dyDescent="0.15">
      <c r="B78" s="255"/>
      <c r="G78" s="1233"/>
      <c r="H78" s="1233"/>
      <c r="I78" s="1233"/>
      <c r="J78" s="1233"/>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x14ac:dyDescent="0.15">
      <c r="B79" s="255"/>
      <c r="G79" s="1233"/>
      <c r="H79" s="1233"/>
      <c r="I79" s="1234"/>
      <c r="J79" s="1234"/>
      <c r="K79" s="1235"/>
      <c r="L79" s="1235"/>
      <c r="M79" s="1235"/>
      <c r="N79" s="1235"/>
      <c r="AN79" s="1230"/>
      <c r="AO79" s="1230"/>
      <c r="AP79" s="1230"/>
      <c r="AQ79" s="1230"/>
      <c r="AR79" s="1230"/>
      <c r="AS79" s="1230"/>
      <c r="AT79" s="1230"/>
      <c r="AU79" s="1230"/>
      <c r="AV79" s="1230"/>
      <c r="AW79" s="1230"/>
      <c r="AX79" s="1230"/>
      <c r="AY79" s="1230"/>
      <c r="AZ79" s="1230"/>
      <c r="BA79" s="1230"/>
      <c r="BB79" s="1231" t="s">
        <v>566</v>
      </c>
      <c r="BC79" s="1231"/>
      <c r="BD79" s="1231"/>
      <c r="BE79" s="1231"/>
      <c r="BF79" s="1231"/>
      <c r="BG79" s="1231"/>
      <c r="BH79" s="1231"/>
      <c r="BI79" s="1231"/>
      <c r="BJ79" s="1231"/>
      <c r="BK79" s="1231"/>
      <c r="BL79" s="1231"/>
      <c r="BM79" s="1231"/>
      <c r="BN79" s="1231"/>
      <c r="BO79" s="1231"/>
      <c r="BP79" s="1228">
        <v>9.5</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3.5" x14ac:dyDescent="0.15">
      <c r="B80" s="255"/>
      <c r="G80" s="1233"/>
      <c r="H80" s="1233"/>
      <c r="I80" s="1234"/>
      <c r="J80" s="1234"/>
      <c r="K80" s="1235"/>
      <c r="L80" s="1235"/>
      <c r="M80" s="1235"/>
      <c r="N80" s="1235"/>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x14ac:dyDescent="0.15">
      <c r="B81" s="255"/>
    </row>
    <row r="82" spans="2:109" ht="17.25" x14ac:dyDescent="0.15">
      <c r="B82" s="255"/>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36"/>
      <c r="C83" s="307"/>
      <c r="D83" s="307"/>
      <c r="E83" s="307"/>
      <c r="F83" s="307"/>
      <c r="G83" s="307"/>
      <c r="H83" s="307"/>
      <c r="I83" s="307"/>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c r="AP83" s="307"/>
      <c r="AQ83" s="307"/>
      <c r="AR83" s="307"/>
      <c r="AS83" s="307"/>
      <c r="AT83" s="307"/>
      <c r="AU83" s="307"/>
      <c r="AV83" s="307"/>
      <c r="AW83" s="307"/>
      <c r="AX83" s="307"/>
      <c r="AY83" s="307"/>
      <c r="AZ83" s="307"/>
      <c r="BA83" s="307"/>
      <c r="BB83" s="307"/>
      <c r="BC83" s="307"/>
      <c r="BD83" s="307"/>
      <c r="BE83" s="307"/>
      <c r="BF83" s="307"/>
      <c r="BG83" s="307"/>
      <c r="BH83" s="307"/>
      <c r="BI83" s="307"/>
      <c r="BJ83" s="307"/>
      <c r="BK83" s="307"/>
      <c r="BL83" s="307"/>
      <c r="BM83" s="307"/>
      <c r="BN83" s="307"/>
      <c r="BO83" s="307"/>
      <c r="BP83" s="307"/>
      <c r="BQ83" s="307"/>
      <c r="BR83" s="307"/>
      <c r="BS83" s="307"/>
      <c r="BT83" s="307"/>
      <c r="BU83" s="307"/>
      <c r="BV83" s="307"/>
      <c r="BW83" s="307"/>
      <c r="BX83" s="307"/>
      <c r="BY83" s="307"/>
      <c r="BZ83" s="307"/>
      <c r="CA83" s="307"/>
      <c r="CB83" s="307"/>
      <c r="CC83" s="307"/>
      <c r="CD83" s="307"/>
      <c r="CE83" s="307"/>
      <c r="CF83" s="307"/>
      <c r="CG83" s="307"/>
      <c r="CH83" s="307"/>
      <c r="CI83" s="307"/>
      <c r="CJ83" s="307"/>
      <c r="CK83" s="307"/>
      <c r="CL83" s="307"/>
      <c r="CM83" s="307"/>
      <c r="CN83" s="307"/>
      <c r="CO83" s="307"/>
      <c r="CP83" s="307"/>
      <c r="CQ83" s="307"/>
      <c r="CR83" s="307"/>
      <c r="CS83" s="307"/>
      <c r="CT83" s="307"/>
      <c r="CU83" s="307"/>
      <c r="CV83" s="307"/>
      <c r="CW83" s="307"/>
      <c r="CX83" s="307"/>
      <c r="CY83" s="307"/>
      <c r="CZ83" s="307"/>
      <c r="DA83" s="307"/>
      <c r="DB83" s="307"/>
      <c r="DC83" s="307"/>
      <c r="DD83" s="337"/>
    </row>
    <row r="84" spans="2:109" ht="13.5" x14ac:dyDescent="0.15">
      <c r="DD84" s="251"/>
      <c r="DE84" s="251"/>
    </row>
    <row r="85" spans="2:109" ht="13.5" x14ac:dyDescent="0.15">
      <c r="DD85" s="251"/>
      <c r="DE85" s="251"/>
    </row>
  </sheetData>
  <sheetProtection algorithmName="SHA-512" hashValue="zORpsPagyQx5nlfoLi7jQcL0Fd5q8TmRQcUNLhwsgfwqu7k6IFRhClaBjxAw9H2pLV9b0ibgHPbsH9KvvnZVVg==" saltValue="zMLE0Panl9F01hrgBcs3/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D0DD4-0DB6-4F53-B260-EE4B9B07BC62}">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0" customWidth="1"/>
    <col min="35" max="122" width="2.5" style="249" customWidth="1"/>
    <col min="123" max="16384" width="2.5" style="249" hidden="1"/>
  </cols>
  <sheetData>
    <row r="1" spans="1:34" ht="13.5" customHeight="1"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x14ac:dyDescent="0.15">
      <c r="S2" s="249"/>
      <c r="AH2" s="249"/>
    </row>
    <row r="3" spans="1:34" x14ac:dyDescent="0.15">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x14ac:dyDescent="0.15"/>
    <row r="5" spans="1:34" x14ac:dyDescent="0.15"/>
    <row r="6" spans="1:34" x14ac:dyDescent="0.15"/>
    <row r="7" spans="1:34" x14ac:dyDescent="0.15"/>
    <row r="8" spans="1:34" x14ac:dyDescent="0.15"/>
    <row r="9" spans="1:34" x14ac:dyDescent="0.15">
      <c r="AH9" s="24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9"/>
    </row>
    <row r="18" spans="12:34" x14ac:dyDescent="0.15"/>
    <row r="19" spans="12:34" x14ac:dyDescent="0.15"/>
    <row r="20" spans="12:34" x14ac:dyDescent="0.15">
      <c r="AH20" s="249"/>
    </row>
    <row r="21" spans="12:34" x14ac:dyDescent="0.15">
      <c r="AH21" s="249"/>
    </row>
    <row r="22" spans="12:34" x14ac:dyDescent="0.15"/>
    <row r="23" spans="12:34" x14ac:dyDescent="0.15"/>
    <row r="24" spans="12:34" x14ac:dyDescent="0.15">
      <c r="Q24" s="249"/>
    </row>
    <row r="25" spans="12:34" x14ac:dyDescent="0.15"/>
    <row r="26" spans="12:34" x14ac:dyDescent="0.15"/>
    <row r="27" spans="12:34" x14ac:dyDescent="0.15"/>
    <row r="28" spans="12:34" x14ac:dyDescent="0.15">
      <c r="O28" s="249"/>
      <c r="T28" s="249"/>
      <c r="AH28" s="249"/>
    </row>
    <row r="29" spans="12:34" x14ac:dyDescent="0.15"/>
    <row r="30" spans="12:34" x14ac:dyDescent="0.15"/>
    <row r="31" spans="12:34" x14ac:dyDescent="0.15">
      <c r="Q31" s="249"/>
    </row>
    <row r="32" spans="12:34" x14ac:dyDescent="0.15">
      <c r="L32" s="249"/>
    </row>
    <row r="33" spans="2:34" x14ac:dyDescent="0.15">
      <c r="C33" s="249"/>
      <c r="E33" s="249"/>
      <c r="G33" s="249"/>
      <c r="I33" s="249"/>
      <c r="X33" s="249"/>
    </row>
    <row r="34" spans="2:34" x14ac:dyDescent="0.15">
      <c r="B34" s="249"/>
      <c r="P34" s="249"/>
      <c r="R34" s="249"/>
      <c r="T34" s="249"/>
    </row>
    <row r="35" spans="2:34" x14ac:dyDescent="0.15">
      <c r="D35" s="249"/>
      <c r="W35" s="249"/>
      <c r="AC35" s="249"/>
      <c r="AD35" s="249"/>
      <c r="AE35" s="249"/>
      <c r="AF35" s="249"/>
      <c r="AG35" s="249"/>
      <c r="AH35" s="249"/>
    </row>
    <row r="36" spans="2:34" x14ac:dyDescent="0.15">
      <c r="H36" s="249"/>
      <c r="J36" s="249"/>
      <c r="K36" s="249"/>
      <c r="M36" s="249"/>
      <c r="Y36" s="249"/>
      <c r="Z36" s="249"/>
      <c r="AA36" s="249"/>
      <c r="AB36" s="249"/>
      <c r="AC36" s="249"/>
      <c r="AD36" s="249"/>
      <c r="AE36" s="249"/>
      <c r="AF36" s="249"/>
      <c r="AG36" s="249"/>
      <c r="AH36" s="249"/>
    </row>
    <row r="37" spans="2:34" x14ac:dyDescent="0.15">
      <c r="AH37" s="249"/>
    </row>
    <row r="38" spans="2:34" x14ac:dyDescent="0.15">
      <c r="AG38" s="249"/>
      <c r="AH38" s="249"/>
    </row>
    <row r="39" spans="2:34" x14ac:dyDescent="0.15"/>
    <row r="40" spans="2:34" x14ac:dyDescent="0.15">
      <c r="X40" s="249"/>
    </row>
    <row r="41" spans="2:34" x14ac:dyDescent="0.15">
      <c r="R41" s="249"/>
    </row>
    <row r="42" spans="2:34" x14ac:dyDescent="0.15">
      <c r="W42" s="249"/>
    </row>
    <row r="43" spans="2:34" x14ac:dyDescent="0.15">
      <c r="Y43" s="249"/>
      <c r="Z43" s="249"/>
      <c r="AA43" s="249"/>
      <c r="AB43" s="249"/>
      <c r="AC43" s="249"/>
      <c r="AD43" s="249"/>
      <c r="AE43" s="249"/>
      <c r="AF43" s="249"/>
      <c r="AG43" s="249"/>
      <c r="AH43" s="249"/>
    </row>
    <row r="44" spans="2:34" x14ac:dyDescent="0.15">
      <c r="AH44" s="249"/>
    </row>
    <row r="45" spans="2:34" x14ac:dyDescent="0.15">
      <c r="X45" s="249"/>
    </row>
    <row r="46" spans="2:34" x14ac:dyDescent="0.15"/>
    <row r="47" spans="2:34" x14ac:dyDescent="0.15"/>
    <row r="48" spans="2:34" x14ac:dyDescent="0.15">
      <c r="W48" s="249"/>
      <c r="Y48" s="249"/>
      <c r="Z48" s="249"/>
      <c r="AA48" s="249"/>
      <c r="AB48" s="249"/>
      <c r="AC48" s="249"/>
      <c r="AD48" s="249"/>
      <c r="AE48" s="249"/>
      <c r="AF48" s="249"/>
      <c r="AG48" s="249"/>
      <c r="AH48" s="249"/>
    </row>
    <row r="49" spans="28:34" x14ac:dyDescent="0.15"/>
    <row r="50" spans="28:34" x14ac:dyDescent="0.15">
      <c r="AE50" s="249"/>
      <c r="AF50" s="249"/>
      <c r="AG50" s="249"/>
      <c r="AH50" s="249"/>
    </row>
    <row r="51" spans="28:34" x14ac:dyDescent="0.15">
      <c r="AC51" s="249"/>
      <c r="AD51" s="249"/>
      <c r="AE51" s="249"/>
      <c r="AF51" s="249"/>
      <c r="AG51" s="249"/>
      <c r="AH51" s="249"/>
    </row>
    <row r="52" spans="28:34" x14ac:dyDescent="0.15"/>
    <row r="53" spans="28:34" x14ac:dyDescent="0.15">
      <c r="AF53" s="249"/>
      <c r="AG53" s="249"/>
      <c r="AH53" s="249"/>
    </row>
    <row r="54" spans="28:34" x14ac:dyDescent="0.15">
      <c r="AH54" s="249"/>
    </row>
    <row r="55" spans="28:34" x14ac:dyDescent="0.15"/>
    <row r="56" spans="28:34" x14ac:dyDescent="0.15">
      <c r="AB56" s="249"/>
      <c r="AC56" s="249"/>
      <c r="AD56" s="249"/>
      <c r="AE56" s="249"/>
      <c r="AF56" s="249"/>
      <c r="AG56" s="249"/>
      <c r="AH56" s="249"/>
    </row>
    <row r="57" spans="28:34" x14ac:dyDescent="0.15">
      <c r="AH57" s="249"/>
    </row>
    <row r="58" spans="28:34" x14ac:dyDescent="0.15">
      <c r="AH58" s="249"/>
    </row>
    <row r="59" spans="28:34" x14ac:dyDescent="0.15"/>
    <row r="60" spans="28:34" x14ac:dyDescent="0.15"/>
    <row r="61" spans="28:34" x14ac:dyDescent="0.15"/>
    <row r="62" spans="28:34" x14ac:dyDescent="0.15"/>
    <row r="63" spans="28:34" x14ac:dyDescent="0.15">
      <c r="AH63" s="249"/>
    </row>
    <row r="64" spans="28:34" x14ac:dyDescent="0.15">
      <c r="AG64" s="249"/>
      <c r="AH64" s="249"/>
    </row>
    <row r="65" spans="28:34" x14ac:dyDescent="0.15"/>
    <row r="66" spans="28:34" x14ac:dyDescent="0.15"/>
    <row r="67" spans="28:34" x14ac:dyDescent="0.15"/>
    <row r="68" spans="28:34" x14ac:dyDescent="0.15">
      <c r="AB68" s="249"/>
      <c r="AC68" s="249"/>
      <c r="AD68" s="249"/>
      <c r="AE68" s="249"/>
      <c r="AF68" s="249"/>
      <c r="AG68" s="249"/>
      <c r="AH68" s="249"/>
    </row>
    <row r="69" spans="28:34" x14ac:dyDescent="0.15">
      <c r="AF69" s="249"/>
      <c r="AG69" s="249"/>
      <c r="AH69" s="249"/>
    </row>
    <row r="70" spans="28:34" x14ac:dyDescent="0.15"/>
    <row r="71" spans="28:34" x14ac:dyDescent="0.15"/>
    <row r="72" spans="28:34" x14ac:dyDescent="0.15"/>
    <row r="73" spans="28:34" x14ac:dyDescent="0.15"/>
    <row r="74" spans="28:34" x14ac:dyDescent="0.15"/>
    <row r="75" spans="28:34" x14ac:dyDescent="0.15">
      <c r="AH75" s="249"/>
    </row>
    <row r="76" spans="28:34" x14ac:dyDescent="0.15">
      <c r="AF76" s="249"/>
      <c r="AG76" s="249"/>
      <c r="AH76" s="249"/>
    </row>
    <row r="77" spans="28:34" x14ac:dyDescent="0.15">
      <c r="AG77" s="249"/>
      <c r="AH77" s="249"/>
    </row>
    <row r="78" spans="28:34" x14ac:dyDescent="0.15"/>
    <row r="79" spans="28:34" x14ac:dyDescent="0.15"/>
    <row r="80" spans="28:34" x14ac:dyDescent="0.15"/>
    <row r="81" spans="25:34" x14ac:dyDescent="0.15"/>
    <row r="82" spans="25:34" x14ac:dyDescent="0.15">
      <c r="Y82" s="249"/>
    </row>
    <row r="83" spans="25:34" x14ac:dyDescent="0.15">
      <c r="Y83" s="249"/>
      <c r="Z83" s="249"/>
      <c r="AA83" s="249"/>
      <c r="AB83" s="249"/>
      <c r="AC83" s="249"/>
      <c r="AD83" s="249"/>
      <c r="AE83" s="249"/>
      <c r="AF83" s="249"/>
      <c r="AG83" s="249"/>
      <c r="AH83" s="249"/>
    </row>
    <row r="84" spans="25:34" x14ac:dyDescent="0.15"/>
    <row r="85" spans="25:34" x14ac:dyDescent="0.15"/>
    <row r="86" spans="25:34" x14ac:dyDescent="0.15"/>
    <row r="87" spans="25:34" x14ac:dyDescent="0.15"/>
    <row r="88" spans="25:34" x14ac:dyDescent="0.15">
      <c r="AH88" s="24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9"/>
      <c r="AG94" s="249"/>
      <c r="AH94" s="249"/>
    </row>
    <row r="95" spans="25:34" ht="13.5" customHeight="1" x14ac:dyDescent="0.15">
      <c r="AH95" s="24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9"/>
    </row>
    <row r="102" spans="33:34" ht="13.5" customHeight="1" x14ac:dyDescent="0.15"/>
    <row r="103" spans="33:34" ht="13.5" customHeight="1" x14ac:dyDescent="0.15"/>
    <row r="104" spans="33:34" ht="13.5" customHeight="1" x14ac:dyDescent="0.15">
      <c r="AG104" s="249"/>
      <c r="AH104" s="24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9"/>
    </row>
    <row r="117" spans="34:122" ht="13.5" customHeight="1" x14ac:dyDescent="0.15"/>
    <row r="118" spans="34:122" ht="13.5" customHeight="1" x14ac:dyDescent="0.15"/>
    <row r="119" spans="34:122" ht="13.5" customHeight="1" x14ac:dyDescent="0.15"/>
    <row r="120" spans="34:122" ht="13.5" customHeight="1" x14ac:dyDescent="0.15">
      <c r="AH120" s="249"/>
    </row>
    <row r="121" spans="34:122" ht="13.5" customHeight="1" x14ac:dyDescent="0.15">
      <c r="AH121" s="249"/>
    </row>
    <row r="122" spans="34:122" ht="13.5" customHeight="1" x14ac:dyDescent="0.15"/>
    <row r="123" spans="34:122" ht="13.5" customHeight="1" x14ac:dyDescent="0.15"/>
    <row r="124" spans="34:122" ht="13.5" customHeight="1" x14ac:dyDescent="0.15"/>
    <row r="125" spans="34:122" ht="13.5" customHeight="1" x14ac:dyDescent="0.15">
      <c r="DR125" s="249" t="s">
        <v>477</v>
      </c>
    </row>
  </sheetData>
  <sheetProtection algorithmName="SHA-512" hashValue="nZ1VxuTIkidXNyJXI7oTXR4Xku5MofIjU14jbTxjtN3n+odhO5/p/94BkztZVeAKOByxf+tmh1SFkb7fo9LkiA==" saltValue="fgltvD3SmvdfV4Y/C7MN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FF3A9-9742-4F0E-BD10-37DA5A26140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0" customWidth="1"/>
    <col min="35" max="122" width="2.5" style="249" customWidth="1"/>
    <col min="123" max="16384" width="2.5" style="249" hidden="1"/>
  </cols>
  <sheetData>
    <row r="1" spans="2:34" ht="13.5" customHeight="1"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2:34" x14ac:dyDescent="0.15">
      <c r="S2" s="249"/>
      <c r="AH2" s="249"/>
    </row>
    <row r="3" spans="2:34" x14ac:dyDescent="0.15">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2:34" x14ac:dyDescent="0.15"/>
    <row r="5" spans="2:34" x14ac:dyDescent="0.15"/>
    <row r="6" spans="2:34" x14ac:dyDescent="0.15"/>
    <row r="7" spans="2:34" x14ac:dyDescent="0.15"/>
    <row r="8" spans="2:34" x14ac:dyDescent="0.15"/>
    <row r="9" spans="2:34" x14ac:dyDescent="0.15">
      <c r="AH9" s="24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9"/>
    </row>
    <row r="18" spans="12:34" x14ac:dyDescent="0.15"/>
    <row r="19" spans="12:34" x14ac:dyDescent="0.15"/>
    <row r="20" spans="12:34" x14ac:dyDescent="0.15">
      <c r="AH20" s="249"/>
    </row>
    <row r="21" spans="12:34" x14ac:dyDescent="0.15">
      <c r="AH21" s="249"/>
    </row>
    <row r="22" spans="12:34" x14ac:dyDescent="0.15"/>
    <row r="23" spans="12:34" x14ac:dyDescent="0.15"/>
    <row r="24" spans="12:34" x14ac:dyDescent="0.15">
      <c r="Q24" s="249"/>
    </row>
    <row r="25" spans="12:34" x14ac:dyDescent="0.15"/>
    <row r="26" spans="12:34" x14ac:dyDescent="0.15"/>
    <row r="27" spans="12:34" x14ac:dyDescent="0.15"/>
    <row r="28" spans="12:34" x14ac:dyDescent="0.15">
      <c r="O28" s="249"/>
      <c r="T28" s="249"/>
      <c r="AH28" s="249"/>
    </row>
    <row r="29" spans="12:34" x14ac:dyDescent="0.15"/>
    <row r="30" spans="12:34" x14ac:dyDescent="0.15"/>
    <row r="31" spans="12:34" x14ac:dyDescent="0.15">
      <c r="Q31" s="249"/>
    </row>
    <row r="32" spans="12:34" x14ac:dyDescent="0.15">
      <c r="L32" s="249"/>
    </row>
    <row r="33" spans="2:34" x14ac:dyDescent="0.15">
      <c r="C33" s="249"/>
      <c r="E33" s="249"/>
      <c r="G33" s="249"/>
      <c r="I33" s="249"/>
      <c r="X33" s="249"/>
    </row>
    <row r="34" spans="2:34" x14ac:dyDescent="0.15">
      <c r="B34" s="249"/>
      <c r="P34" s="249"/>
      <c r="R34" s="249"/>
      <c r="T34" s="249"/>
    </row>
    <row r="35" spans="2:34" x14ac:dyDescent="0.15">
      <c r="D35" s="249"/>
      <c r="W35" s="249"/>
      <c r="AC35" s="249"/>
      <c r="AD35" s="249"/>
      <c r="AE35" s="249"/>
      <c r="AF35" s="249"/>
      <c r="AG35" s="249"/>
      <c r="AH35" s="249"/>
    </row>
    <row r="36" spans="2:34" x14ac:dyDescent="0.15">
      <c r="H36" s="249"/>
      <c r="J36" s="249"/>
      <c r="K36" s="249"/>
      <c r="M36" s="249"/>
      <c r="Y36" s="249"/>
      <c r="Z36" s="249"/>
      <c r="AA36" s="249"/>
      <c r="AB36" s="249"/>
      <c r="AC36" s="249"/>
      <c r="AD36" s="249"/>
      <c r="AE36" s="249"/>
      <c r="AF36" s="249"/>
      <c r="AG36" s="249"/>
      <c r="AH36" s="249"/>
    </row>
    <row r="37" spans="2:34" x14ac:dyDescent="0.15">
      <c r="AH37" s="249"/>
    </row>
    <row r="38" spans="2:34" x14ac:dyDescent="0.15">
      <c r="AG38" s="249"/>
      <c r="AH38" s="249"/>
    </row>
    <row r="39" spans="2:34" x14ac:dyDescent="0.15"/>
    <row r="40" spans="2:34" x14ac:dyDescent="0.15">
      <c r="X40" s="249"/>
    </row>
    <row r="41" spans="2:34" x14ac:dyDescent="0.15">
      <c r="R41" s="249"/>
    </row>
    <row r="42" spans="2:34" x14ac:dyDescent="0.15">
      <c r="W42" s="249"/>
    </row>
    <row r="43" spans="2:34" x14ac:dyDescent="0.15">
      <c r="Y43" s="249"/>
      <c r="Z43" s="249"/>
      <c r="AA43" s="249"/>
      <c r="AB43" s="249"/>
      <c r="AC43" s="249"/>
      <c r="AD43" s="249"/>
      <c r="AE43" s="249"/>
      <c r="AF43" s="249"/>
      <c r="AG43" s="249"/>
      <c r="AH43" s="249"/>
    </row>
    <row r="44" spans="2:34" x14ac:dyDescent="0.15">
      <c r="AH44" s="249"/>
    </row>
    <row r="45" spans="2:34" x14ac:dyDescent="0.15">
      <c r="X45" s="249"/>
    </row>
    <row r="46" spans="2:34" x14ac:dyDescent="0.15"/>
    <row r="47" spans="2:34" x14ac:dyDescent="0.15"/>
    <row r="48" spans="2:34" x14ac:dyDescent="0.15">
      <c r="W48" s="249"/>
      <c r="Y48" s="249"/>
      <c r="Z48" s="249"/>
      <c r="AA48" s="249"/>
      <c r="AB48" s="249"/>
      <c r="AC48" s="249"/>
      <c r="AD48" s="249"/>
      <c r="AE48" s="249"/>
      <c r="AF48" s="249"/>
      <c r="AG48" s="249"/>
      <c r="AH48" s="249"/>
    </row>
    <row r="49" spans="28:34" x14ac:dyDescent="0.15"/>
    <row r="50" spans="28:34" x14ac:dyDescent="0.15">
      <c r="AE50" s="249"/>
      <c r="AF50" s="249"/>
      <c r="AG50" s="249"/>
      <c r="AH50" s="249"/>
    </row>
    <row r="51" spans="28:34" x14ac:dyDescent="0.15">
      <c r="AC51" s="249"/>
      <c r="AD51" s="249"/>
      <c r="AE51" s="249"/>
      <c r="AF51" s="249"/>
      <c r="AG51" s="249"/>
      <c r="AH51" s="249"/>
    </row>
    <row r="52" spans="28:34" x14ac:dyDescent="0.15"/>
    <row r="53" spans="28:34" x14ac:dyDescent="0.15">
      <c r="AF53" s="249"/>
      <c r="AG53" s="249"/>
      <c r="AH53" s="249"/>
    </row>
    <row r="54" spans="28:34" x14ac:dyDescent="0.15">
      <c r="AH54" s="249"/>
    </row>
    <row r="55" spans="28:34" x14ac:dyDescent="0.15"/>
    <row r="56" spans="28:34" x14ac:dyDescent="0.15">
      <c r="AB56" s="249"/>
      <c r="AC56" s="249"/>
      <c r="AD56" s="249"/>
      <c r="AE56" s="249"/>
      <c r="AF56" s="249"/>
      <c r="AG56" s="249"/>
      <c r="AH56" s="249"/>
    </row>
    <row r="57" spans="28:34" x14ac:dyDescent="0.15">
      <c r="AH57" s="249"/>
    </row>
    <row r="58" spans="28:34" x14ac:dyDescent="0.15">
      <c r="AH58" s="249"/>
    </row>
    <row r="59" spans="28:34" x14ac:dyDescent="0.15">
      <c r="AG59" s="249"/>
      <c r="AH59" s="249"/>
    </row>
    <row r="60" spans="28:34" x14ac:dyDescent="0.15"/>
    <row r="61" spans="28:34" x14ac:dyDescent="0.15"/>
    <row r="62" spans="28:34" x14ac:dyDescent="0.15"/>
    <row r="63" spans="28:34" x14ac:dyDescent="0.15">
      <c r="AH63" s="249"/>
    </row>
    <row r="64" spans="28:34" x14ac:dyDescent="0.15">
      <c r="AG64" s="249"/>
      <c r="AH64" s="249"/>
    </row>
    <row r="65" spans="28:34" x14ac:dyDescent="0.15"/>
    <row r="66" spans="28:34" x14ac:dyDescent="0.15"/>
    <row r="67" spans="28:34" x14ac:dyDescent="0.15"/>
    <row r="68" spans="28:34" x14ac:dyDescent="0.15">
      <c r="AB68" s="249"/>
      <c r="AC68" s="249"/>
      <c r="AD68" s="249"/>
      <c r="AE68" s="249"/>
      <c r="AF68" s="249"/>
      <c r="AG68" s="249"/>
      <c r="AH68" s="249"/>
    </row>
    <row r="69" spans="28:34" x14ac:dyDescent="0.15">
      <c r="AF69" s="249"/>
      <c r="AG69" s="249"/>
      <c r="AH69" s="249"/>
    </row>
    <row r="70" spans="28:34" x14ac:dyDescent="0.15"/>
    <row r="71" spans="28:34" x14ac:dyDescent="0.15"/>
    <row r="72" spans="28:34" x14ac:dyDescent="0.15"/>
    <row r="73" spans="28:34" x14ac:dyDescent="0.15"/>
    <row r="74" spans="28:34" x14ac:dyDescent="0.15"/>
    <row r="75" spans="28:34" x14ac:dyDescent="0.15">
      <c r="AH75" s="249"/>
    </row>
    <row r="76" spans="28:34" x14ac:dyDescent="0.15">
      <c r="AF76" s="249"/>
      <c r="AG76" s="249"/>
      <c r="AH76" s="249"/>
    </row>
    <row r="77" spans="28:34" x14ac:dyDescent="0.15">
      <c r="AG77" s="249"/>
      <c r="AH77" s="249"/>
    </row>
    <row r="78" spans="28:34" x14ac:dyDescent="0.15"/>
    <row r="79" spans="28:34" x14ac:dyDescent="0.15"/>
    <row r="80" spans="28:34" x14ac:dyDescent="0.15"/>
    <row r="81" spans="25:34" x14ac:dyDescent="0.15"/>
    <row r="82" spans="25:34" x14ac:dyDescent="0.15">
      <c r="Y82" s="249"/>
    </row>
    <row r="83" spans="25:34" x14ac:dyDescent="0.15">
      <c r="Y83" s="249"/>
      <c r="Z83" s="249"/>
      <c r="AA83" s="249"/>
      <c r="AB83" s="249"/>
      <c r="AC83" s="249"/>
      <c r="AD83" s="249"/>
      <c r="AE83" s="249"/>
      <c r="AF83" s="249"/>
      <c r="AG83" s="249"/>
      <c r="AH83" s="249"/>
    </row>
    <row r="84" spans="25:34" x14ac:dyDescent="0.15"/>
    <row r="85" spans="25:34" x14ac:dyDescent="0.15"/>
    <row r="86" spans="25:34" x14ac:dyDescent="0.15"/>
    <row r="87" spans="25:34" x14ac:dyDescent="0.15"/>
    <row r="88" spans="25:34" x14ac:dyDescent="0.15">
      <c r="AH88" s="24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9"/>
      <c r="AG94" s="249"/>
      <c r="AH94" s="249"/>
    </row>
    <row r="95" spans="25:34" ht="13.5" customHeight="1" x14ac:dyDescent="0.15">
      <c r="AH95" s="24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9"/>
    </row>
    <row r="102" spans="33:34" ht="13.5" customHeight="1" x14ac:dyDescent="0.15"/>
    <row r="103" spans="33:34" ht="13.5" customHeight="1" x14ac:dyDescent="0.15"/>
    <row r="104" spans="33:34" ht="13.5" customHeight="1" x14ac:dyDescent="0.15">
      <c r="AG104" s="249"/>
      <c r="AH104" s="24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9"/>
    </row>
    <row r="117" spans="34:122" ht="13.5" customHeight="1" x14ac:dyDescent="0.15"/>
    <row r="118" spans="34:122" ht="13.5" customHeight="1" x14ac:dyDescent="0.15"/>
    <row r="119" spans="34:122" ht="13.5" customHeight="1" x14ac:dyDescent="0.15"/>
    <row r="120" spans="34:122" ht="13.5" customHeight="1" x14ac:dyDescent="0.15">
      <c r="AH120" s="249"/>
    </row>
    <row r="121" spans="34:122" ht="13.5" customHeight="1" x14ac:dyDescent="0.15">
      <c r="AH121" s="249"/>
    </row>
    <row r="122" spans="34:122" ht="13.5" customHeight="1" x14ac:dyDescent="0.15"/>
    <row r="123" spans="34:122" ht="13.5" customHeight="1" x14ac:dyDescent="0.15"/>
    <row r="124" spans="34:122" ht="13.5" customHeight="1" x14ac:dyDescent="0.15"/>
    <row r="125" spans="34:122" ht="13.5" customHeight="1" x14ac:dyDescent="0.15">
      <c r="DR125" s="249" t="s">
        <v>477</v>
      </c>
    </row>
  </sheetData>
  <sheetProtection algorithmName="SHA-512" hashValue="9dLVsk54/IqXL/XV2J1JZA3IKhCsDuOz7Vlqn72miwgOCSrl2NgjAatt0eMJeNUSyP2NsKaMCAOM6ODgk8uDqw==" saltValue="ReFesmoXvT60x5tHu7G+1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8" customWidth="1"/>
    <col min="2" max="8" width="13.375" style="138" customWidth="1"/>
    <col min="9" max="16384" width="11.125" style="138"/>
  </cols>
  <sheetData>
    <row r="1" spans="1:8" x14ac:dyDescent="0.15">
      <c r="A1" s="132"/>
      <c r="B1" s="133"/>
      <c r="C1" s="134"/>
      <c r="D1" s="135"/>
      <c r="E1" s="136"/>
      <c r="F1" s="136"/>
      <c r="G1" s="136"/>
      <c r="H1" s="137"/>
    </row>
    <row r="2" spans="1:8" x14ac:dyDescent="0.15">
      <c r="A2" s="139"/>
      <c r="B2" s="140"/>
      <c r="C2" s="141"/>
      <c r="D2" s="142" t="s">
        <v>50</v>
      </c>
      <c r="E2" s="143"/>
      <c r="F2" s="144" t="s">
        <v>526</v>
      </c>
      <c r="G2" s="145"/>
      <c r="H2" s="146"/>
    </row>
    <row r="3" spans="1:8" x14ac:dyDescent="0.15">
      <c r="A3" s="142" t="s">
        <v>519</v>
      </c>
      <c r="B3" s="147"/>
      <c r="C3" s="148"/>
      <c r="D3" s="149">
        <v>203992</v>
      </c>
      <c r="E3" s="150"/>
      <c r="F3" s="151">
        <v>94081</v>
      </c>
      <c r="G3" s="152"/>
      <c r="H3" s="153"/>
    </row>
    <row r="4" spans="1:8" x14ac:dyDescent="0.15">
      <c r="A4" s="154"/>
      <c r="B4" s="155"/>
      <c r="C4" s="156"/>
      <c r="D4" s="157">
        <v>91411</v>
      </c>
      <c r="E4" s="158"/>
      <c r="F4" s="159">
        <v>48949</v>
      </c>
      <c r="G4" s="160"/>
      <c r="H4" s="161"/>
    </row>
    <row r="5" spans="1:8" x14ac:dyDescent="0.15">
      <c r="A5" s="142" t="s">
        <v>521</v>
      </c>
      <c r="B5" s="147"/>
      <c r="C5" s="148"/>
      <c r="D5" s="149">
        <v>96769</v>
      </c>
      <c r="E5" s="150"/>
      <c r="F5" s="151">
        <v>92632</v>
      </c>
      <c r="G5" s="152"/>
      <c r="H5" s="153"/>
    </row>
    <row r="6" spans="1:8" x14ac:dyDescent="0.15">
      <c r="A6" s="154"/>
      <c r="B6" s="155"/>
      <c r="C6" s="156"/>
      <c r="D6" s="157">
        <v>42862</v>
      </c>
      <c r="E6" s="158"/>
      <c r="F6" s="159">
        <v>47978</v>
      </c>
      <c r="G6" s="160"/>
      <c r="H6" s="161"/>
    </row>
    <row r="7" spans="1:8" x14ac:dyDescent="0.15">
      <c r="A7" s="142" t="s">
        <v>522</v>
      </c>
      <c r="B7" s="147"/>
      <c r="C7" s="148"/>
      <c r="D7" s="149">
        <v>70925</v>
      </c>
      <c r="E7" s="150"/>
      <c r="F7" s="151">
        <v>96469</v>
      </c>
      <c r="G7" s="152"/>
      <c r="H7" s="153"/>
    </row>
    <row r="8" spans="1:8" x14ac:dyDescent="0.15">
      <c r="A8" s="154"/>
      <c r="B8" s="155"/>
      <c r="C8" s="156"/>
      <c r="D8" s="157">
        <v>43149</v>
      </c>
      <c r="E8" s="158"/>
      <c r="F8" s="159">
        <v>49775</v>
      </c>
      <c r="G8" s="160"/>
      <c r="H8" s="161"/>
    </row>
    <row r="9" spans="1:8" x14ac:dyDescent="0.15">
      <c r="A9" s="142" t="s">
        <v>523</v>
      </c>
      <c r="B9" s="147"/>
      <c r="C9" s="148"/>
      <c r="D9" s="149">
        <v>82130</v>
      </c>
      <c r="E9" s="150"/>
      <c r="F9" s="151">
        <v>85743</v>
      </c>
      <c r="G9" s="152"/>
      <c r="H9" s="153"/>
    </row>
    <row r="10" spans="1:8" x14ac:dyDescent="0.15">
      <c r="A10" s="154"/>
      <c r="B10" s="155"/>
      <c r="C10" s="156"/>
      <c r="D10" s="157">
        <v>29746</v>
      </c>
      <c r="E10" s="158"/>
      <c r="F10" s="159">
        <v>45231</v>
      </c>
      <c r="G10" s="160"/>
      <c r="H10" s="161"/>
    </row>
    <row r="11" spans="1:8" x14ac:dyDescent="0.15">
      <c r="A11" s="142" t="s">
        <v>524</v>
      </c>
      <c r="B11" s="147"/>
      <c r="C11" s="148"/>
      <c r="D11" s="149">
        <v>52541</v>
      </c>
      <c r="E11" s="150"/>
      <c r="F11" s="151">
        <v>92509</v>
      </c>
      <c r="G11" s="152"/>
      <c r="H11" s="153"/>
    </row>
    <row r="12" spans="1:8" x14ac:dyDescent="0.15">
      <c r="A12" s="154"/>
      <c r="B12" s="155"/>
      <c r="C12" s="162"/>
      <c r="D12" s="157">
        <v>32209</v>
      </c>
      <c r="E12" s="158"/>
      <c r="F12" s="159">
        <v>52274</v>
      </c>
      <c r="G12" s="160"/>
      <c r="H12" s="161"/>
    </row>
    <row r="13" spans="1:8" x14ac:dyDescent="0.15">
      <c r="A13" s="142"/>
      <c r="B13" s="147"/>
      <c r="C13" s="148"/>
      <c r="D13" s="149">
        <v>101271</v>
      </c>
      <c r="E13" s="150"/>
      <c r="F13" s="151">
        <v>92287</v>
      </c>
      <c r="G13" s="163"/>
      <c r="H13" s="153"/>
    </row>
    <row r="14" spans="1:8" x14ac:dyDescent="0.15">
      <c r="A14" s="154"/>
      <c r="B14" s="155"/>
      <c r="C14" s="156"/>
      <c r="D14" s="157">
        <v>47875</v>
      </c>
      <c r="E14" s="158"/>
      <c r="F14" s="159">
        <v>48841</v>
      </c>
      <c r="G14" s="160"/>
      <c r="H14" s="161"/>
    </row>
    <row r="17" spans="1:11" x14ac:dyDescent="0.15">
      <c r="A17" s="138" t="s">
        <v>51</v>
      </c>
    </row>
    <row r="18" spans="1:11" x14ac:dyDescent="0.15">
      <c r="A18" s="164"/>
      <c r="B18" s="164" t="str">
        <f>実質収支比率等に係る経年分析!F$46</f>
        <v>R01</v>
      </c>
      <c r="C18" s="164" t="str">
        <f>実質収支比率等に係る経年分析!G$46</f>
        <v>R02</v>
      </c>
      <c r="D18" s="164" t="str">
        <f>実質収支比率等に係る経年分析!H$46</f>
        <v>R03</v>
      </c>
      <c r="E18" s="164" t="str">
        <f>実質収支比率等に係る経年分析!I$46</f>
        <v>R04</v>
      </c>
      <c r="F18" s="164" t="str">
        <f>実質収支比率等に係る経年分析!J$46</f>
        <v>R05</v>
      </c>
    </row>
    <row r="19" spans="1:11" x14ac:dyDescent="0.15">
      <c r="A19" s="164" t="s">
        <v>52</v>
      </c>
      <c r="B19" s="164">
        <f>ROUND(VALUE(SUBSTITUTE(実質収支比率等に係る経年分析!F$48,"▲","-")),2)</f>
        <v>5.7</v>
      </c>
      <c r="C19" s="164">
        <f>ROUND(VALUE(SUBSTITUTE(実質収支比率等に係る経年分析!G$48,"▲","-")),2)</f>
        <v>6.47</v>
      </c>
      <c r="D19" s="164">
        <f>ROUND(VALUE(SUBSTITUTE(実質収支比率等に係る経年分析!H$48,"▲","-")),2)</f>
        <v>11.94</v>
      </c>
      <c r="E19" s="164">
        <f>ROUND(VALUE(SUBSTITUTE(実質収支比率等に係る経年分析!I$48,"▲","-")),2)</f>
        <v>12.21</v>
      </c>
      <c r="F19" s="164">
        <f>ROUND(VALUE(SUBSTITUTE(実質収支比率等に係る経年分析!J$48,"▲","-")),2)</f>
        <v>9.0299999999999994</v>
      </c>
    </row>
    <row r="20" spans="1:11" x14ac:dyDescent="0.15">
      <c r="A20" s="164" t="s">
        <v>53</v>
      </c>
      <c r="B20" s="164">
        <f>ROUND(VALUE(SUBSTITUTE(実質収支比率等に係る経年分析!F$47,"▲","-")),2)</f>
        <v>18.670000000000002</v>
      </c>
      <c r="C20" s="164">
        <f>ROUND(VALUE(SUBSTITUTE(実質収支比率等に係る経年分析!G$47,"▲","-")),2)</f>
        <v>21.22</v>
      </c>
      <c r="D20" s="164">
        <f>ROUND(VALUE(SUBSTITUTE(実質収支比率等に係る経年分析!H$47,"▲","-")),2)</f>
        <v>23.53</v>
      </c>
      <c r="E20" s="164">
        <f>ROUND(VALUE(SUBSTITUTE(実質収支比率等に係る経年分析!I$47,"▲","-")),2)</f>
        <v>29.67</v>
      </c>
      <c r="F20" s="164">
        <f>ROUND(VALUE(SUBSTITUTE(実質収支比率等に係る経年分析!J$47,"▲","-")),2)</f>
        <v>35.96</v>
      </c>
    </row>
    <row r="21" spans="1:11" x14ac:dyDescent="0.15">
      <c r="A21" s="164" t="s">
        <v>54</v>
      </c>
      <c r="B21" s="164">
        <f>IF(ISNUMBER(VALUE(SUBSTITUTE(実質収支比率等に係る経年分析!F$49,"▲","-"))),ROUND(VALUE(SUBSTITUTE(実質収支比率等に係る経年分析!F$49,"▲","-")),2),NA())</f>
        <v>0.02</v>
      </c>
      <c r="C21" s="164">
        <f>IF(ISNUMBER(VALUE(SUBSTITUTE(実質収支比率等に係る経年分析!G$49,"▲","-"))),ROUND(VALUE(SUBSTITUTE(実質収支比率等に係る経年分析!G$49,"▲","-")),2),NA())</f>
        <v>3.68</v>
      </c>
      <c r="D21" s="164">
        <f>IF(ISNUMBER(VALUE(SUBSTITUTE(実質収支比率等に係る経年分析!H$49,"▲","-"))),ROUND(VALUE(SUBSTITUTE(実質収支比率等に係る経年分析!H$49,"▲","-")),2),NA())</f>
        <v>8.86</v>
      </c>
      <c r="E21" s="164">
        <f>IF(ISNUMBER(VALUE(SUBSTITUTE(実質収支比率等に係る経年分析!I$49,"▲","-"))),ROUND(VALUE(SUBSTITUTE(実質収支比率等に係る経年分析!I$49,"▲","-")),2),NA())</f>
        <v>5.48</v>
      </c>
      <c r="F21" s="164">
        <f>IF(ISNUMBER(VALUE(SUBSTITUTE(実質収支比率等に係る経年分析!J$49,"▲","-"))),ROUND(VALUE(SUBSTITUTE(実質収支比率等に係る経年分析!J$49,"▲","-")),2),NA())</f>
        <v>2.96</v>
      </c>
    </row>
    <row r="24" spans="1:11" x14ac:dyDescent="0.15">
      <c r="A24" s="138" t="s">
        <v>55</v>
      </c>
    </row>
    <row r="25" spans="1:11" x14ac:dyDescent="0.15">
      <c r="A25" s="165"/>
      <c r="B25" s="165" t="str">
        <f>連結実質赤字比率に係る赤字・黒字の構成分析!F$33</f>
        <v>R01</v>
      </c>
      <c r="C25" s="165"/>
      <c r="D25" s="165" t="str">
        <f>連結実質赤字比率に係る赤字・黒字の構成分析!G$33</f>
        <v>R02</v>
      </c>
      <c r="E25" s="165"/>
      <c r="F25" s="165" t="str">
        <f>連結実質赤字比率に係る赤字・黒字の構成分析!H$33</f>
        <v>R03</v>
      </c>
      <c r="G25" s="165"/>
      <c r="H25" s="165" t="str">
        <f>連結実質赤字比率に係る赤字・黒字の構成分析!I$33</f>
        <v>R04</v>
      </c>
      <c r="I25" s="165"/>
      <c r="J25" s="165" t="str">
        <f>連結実質赤字比率に係る赤字・黒字の構成分析!J$33</f>
        <v>R05</v>
      </c>
      <c r="K25" s="165"/>
    </row>
    <row r="26" spans="1:11" x14ac:dyDescent="0.15">
      <c r="A26" s="165"/>
      <c r="B26" s="165" t="s">
        <v>56</v>
      </c>
      <c r="C26" s="165" t="s">
        <v>57</v>
      </c>
      <c r="D26" s="165" t="s">
        <v>56</v>
      </c>
      <c r="E26" s="165" t="s">
        <v>57</v>
      </c>
      <c r="F26" s="165" t="s">
        <v>56</v>
      </c>
      <c r="G26" s="165" t="s">
        <v>57</v>
      </c>
      <c r="H26" s="165" t="s">
        <v>56</v>
      </c>
      <c r="I26" s="165" t="s">
        <v>57</v>
      </c>
      <c r="J26" s="165" t="s">
        <v>56</v>
      </c>
      <c r="K26" s="165" t="s">
        <v>57</v>
      </c>
    </row>
    <row r="27" spans="1:11" x14ac:dyDescent="0.15">
      <c r="A27" s="165" t="str">
        <f>IF(連結実質赤字比率に係る赤字・黒字の構成分析!C$43="",NA(),連結実質赤字比率に係る赤字・黒字の構成分析!C$43)</f>
        <v>その他会計（黒字）</v>
      </c>
      <c r="B27" s="165" t="e">
        <f>IF(ROUND(VALUE(SUBSTITUTE(連結実質赤字比率に係る赤字・黒字の構成分析!F$43,"▲", "-")), 2) &lt; 0, ABS(ROUND(VALUE(SUBSTITUTE(連結実質赤字比率に係る赤字・黒字の構成分析!F$43,"▲", "-")), 2)), NA())</f>
        <v>#VALUE!</v>
      </c>
      <c r="C27" s="165" t="e">
        <f>IF(ROUND(VALUE(SUBSTITUTE(連結実質赤字比率に係る赤字・黒字の構成分析!F$43,"▲", "-")), 2) &gt;= 0, ABS(ROUND(VALUE(SUBSTITUTE(連結実質赤字比率に係る赤字・黒字の構成分析!F$43,"▲", "-")), 2)), NA())</f>
        <v>#VALUE!</v>
      </c>
      <c r="D27" s="165" t="e">
        <f>IF(ROUND(VALUE(SUBSTITUTE(連結実質赤字比率に係る赤字・黒字の構成分析!G$43,"▲", "-")), 2) &lt; 0, ABS(ROUND(VALUE(SUBSTITUTE(連結実質赤字比率に係る赤字・黒字の構成分析!G$43,"▲", "-")), 2)), NA())</f>
        <v>#VALUE!</v>
      </c>
      <c r="E27" s="165" t="e">
        <f>IF(ROUND(VALUE(SUBSTITUTE(連結実質赤字比率に係る赤字・黒字の構成分析!G$43,"▲", "-")), 2) &gt;= 0, ABS(ROUND(VALUE(SUBSTITUTE(連結実質赤字比率に係る赤字・黒字の構成分析!G$43,"▲", "-")), 2)), NA())</f>
        <v>#VALUE!</v>
      </c>
      <c r="F27" s="165" t="e">
        <f>IF(ROUND(VALUE(SUBSTITUTE(連結実質赤字比率に係る赤字・黒字の構成分析!H$43,"▲", "-")), 2) &lt; 0, ABS(ROUND(VALUE(SUBSTITUTE(連結実質赤字比率に係る赤字・黒字の構成分析!H$43,"▲", "-")), 2)), NA())</f>
        <v>#VALUE!</v>
      </c>
      <c r="G27" s="165" t="e">
        <f>IF(ROUND(VALUE(SUBSTITUTE(連結実質赤字比率に係る赤字・黒字の構成分析!H$43,"▲", "-")), 2) &gt;= 0, ABS(ROUND(VALUE(SUBSTITUTE(連結実質赤字比率に係る赤字・黒字の構成分析!H$43,"▲", "-")), 2)), NA())</f>
        <v>#VALUE!</v>
      </c>
      <c r="H27" s="165" t="e">
        <f>IF(ROUND(VALUE(SUBSTITUTE(連結実質赤字比率に係る赤字・黒字の構成分析!I$43,"▲", "-")), 2) &lt; 0, ABS(ROUND(VALUE(SUBSTITUTE(連結実質赤字比率に係る赤字・黒字の構成分析!I$43,"▲", "-")), 2)), NA())</f>
        <v>#VALUE!</v>
      </c>
      <c r="I27" s="165" t="e">
        <f>IF(ROUND(VALUE(SUBSTITUTE(連結実質赤字比率に係る赤字・黒字の構成分析!I$43,"▲", "-")), 2) &gt;= 0, ABS(ROUND(VALUE(SUBSTITUTE(連結実質赤字比率に係る赤字・黒字の構成分析!I$43,"▲", "-")), 2)), NA())</f>
        <v>#VALUE!</v>
      </c>
      <c r="J27" s="165" t="e">
        <f>IF(ROUND(VALUE(SUBSTITUTE(連結実質赤字比率に係る赤字・黒字の構成分析!J$43,"▲", "-")), 2) &lt; 0, ABS(ROUND(VALUE(SUBSTITUTE(連結実質赤字比率に係る赤字・黒字の構成分析!J$43,"▲", "-")), 2)), NA())</f>
        <v>#VALUE!</v>
      </c>
      <c r="K27" s="165" t="e">
        <f>IF(ROUND(VALUE(SUBSTITUTE(連結実質赤字比率に係る赤字・黒字の構成分析!J$43,"▲", "-")), 2) &gt;= 0, ABS(ROUND(VALUE(SUBSTITUTE(連結実質赤字比率に係る赤字・黒字の構成分析!J$43,"▲", "-")), 2)), NA())</f>
        <v>#VALUE!</v>
      </c>
    </row>
    <row r="28" spans="1:11" x14ac:dyDescent="0.15">
      <c r="A28" s="165" t="str">
        <f>IF(連結実質赤字比率に係る赤字・黒字の構成分析!C$42="",NA(),連結実質赤字比率に係る赤字・黒字の構成分析!C$42)</f>
        <v>その他会計（赤字）</v>
      </c>
      <c r="B28" s="165" t="e">
        <f>IF(ROUND(VALUE(SUBSTITUTE(連結実質赤字比率に係る赤字・黒字の構成分析!F$42,"▲", "-")), 2) &lt; 0, ABS(ROUND(VALUE(SUBSTITUTE(連結実質赤字比率に係る赤字・黒字の構成分析!F$42,"▲", "-")), 2)), NA())</f>
        <v>#VALUE!</v>
      </c>
      <c r="C28" s="165" t="e">
        <f>IF(ROUND(VALUE(SUBSTITUTE(連結実質赤字比率に係る赤字・黒字の構成分析!F$42,"▲", "-")), 2) &gt;= 0, ABS(ROUND(VALUE(SUBSTITUTE(連結実質赤字比率に係る赤字・黒字の構成分析!F$42,"▲", "-")), 2)), NA())</f>
        <v>#VALUE!</v>
      </c>
      <c r="D28" s="165" t="e">
        <f>IF(ROUND(VALUE(SUBSTITUTE(連結実質赤字比率に係る赤字・黒字の構成分析!G$42,"▲", "-")), 2) &lt; 0, ABS(ROUND(VALUE(SUBSTITUTE(連結実質赤字比率に係る赤字・黒字の構成分析!G$42,"▲", "-")), 2)), NA())</f>
        <v>#VALUE!</v>
      </c>
      <c r="E28" s="165" t="e">
        <f>IF(ROUND(VALUE(SUBSTITUTE(連結実質赤字比率に係る赤字・黒字の構成分析!G$42,"▲", "-")), 2) &gt;= 0, ABS(ROUND(VALUE(SUBSTITUTE(連結実質赤字比率に係る赤字・黒字の構成分析!G$42,"▲", "-")), 2)), NA())</f>
        <v>#VALUE!</v>
      </c>
      <c r="F28" s="165" t="e">
        <f>IF(ROUND(VALUE(SUBSTITUTE(連結実質赤字比率に係る赤字・黒字の構成分析!H$42,"▲", "-")), 2) &lt; 0, ABS(ROUND(VALUE(SUBSTITUTE(連結実質赤字比率に係る赤字・黒字の構成分析!H$42,"▲", "-")), 2)), NA())</f>
        <v>#VALUE!</v>
      </c>
      <c r="G28" s="165" t="e">
        <f>IF(ROUND(VALUE(SUBSTITUTE(連結実質赤字比率に係る赤字・黒字の構成分析!H$42,"▲", "-")), 2) &gt;= 0, ABS(ROUND(VALUE(SUBSTITUTE(連結実質赤字比率に係る赤字・黒字の構成分析!H$42,"▲", "-")), 2)), NA())</f>
        <v>#VALUE!</v>
      </c>
      <c r="H28" s="165" t="e">
        <f>IF(ROUND(VALUE(SUBSTITUTE(連結実質赤字比率に係る赤字・黒字の構成分析!I$42,"▲", "-")), 2) &lt; 0, ABS(ROUND(VALUE(SUBSTITUTE(連結実質赤字比率に係る赤字・黒字の構成分析!I$42,"▲", "-")), 2)), NA())</f>
        <v>#VALUE!</v>
      </c>
      <c r="I28" s="165" t="e">
        <f>IF(ROUND(VALUE(SUBSTITUTE(連結実質赤字比率に係る赤字・黒字の構成分析!I$42,"▲", "-")), 2) &gt;= 0, ABS(ROUND(VALUE(SUBSTITUTE(連結実質赤字比率に係る赤字・黒字の構成分析!I$42,"▲", "-")), 2)), NA())</f>
        <v>#VALUE!</v>
      </c>
      <c r="J28" s="165" t="e">
        <f>IF(ROUND(VALUE(SUBSTITUTE(連結実質赤字比率に係る赤字・黒字の構成分析!J$42,"▲", "-")), 2) &lt; 0, ABS(ROUND(VALUE(SUBSTITUTE(連結実質赤字比率に係る赤字・黒字の構成分析!J$42,"▲", "-")), 2)), NA())</f>
        <v>#VALUE!</v>
      </c>
      <c r="K28" s="165" t="e">
        <f>IF(ROUND(VALUE(SUBSTITUTE(連結実質赤字比率に係る赤字・黒字の構成分析!J$42,"▲", "-")), 2) &gt;= 0, ABS(ROUND(VALUE(SUBSTITUTE(連結実質赤字比率に係る赤字・黒字の構成分析!J$42,"▲", "-")), 2)), NA())</f>
        <v>#VALUE!</v>
      </c>
    </row>
    <row r="29" spans="1:11" x14ac:dyDescent="0.15">
      <c r="A29" s="165" t="e">
        <f>IF(連結実質赤字比率に係る赤字・黒字の構成分析!C$41="",NA(),連結実質赤字比率に係る赤字・黒字の構成分析!C$41)</f>
        <v>#N/A</v>
      </c>
      <c r="B29" s="165" t="e">
        <f>IF(ROUND(VALUE(SUBSTITUTE(連結実質赤字比率に係る赤字・黒字の構成分析!F$41,"▲", "-")), 2) &lt; 0, ABS(ROUND(VALUE(SUBSTITUTE(連結実質赤字比率に係る赤字・黒字の構成分析!F$41,"▲", "-")), 2)), NA())</f>
        <v>#VALUE!</v>
      </c>
      <c r="C29" s="165" t="e">
        <f>IF(ROUND(VALUE(SUBSTITUTE(連結実質赤字比率に係る赤字・黒字の構成分析!F$41,"▲", "-")), 2) &gt;= 0, ABS(ROUND(VALUE(SUBSTITUTE(連結実質赤字比率に係る赤字・黒字の構成分析!F$41,"▲", "-")), 2)), NA())</f>
        <v>#VALUE!</v>
      </c>
      <c r="D29" s="165" t="e">
        <f>IF(ROUND(VALUE(SUBSTITUTE(連結実質赤字比率に係る赤字・黒字の構成分析!G$41,"▲", "-")), 2) &lt; 0, ABS(ROUND(VALUE(SUBSTITUTE(連結実質赤字比率に係る赤字・黒字の構成分析!G$41,"▲", "-")), 2)), NA())</f>
        <v>#VALUE!</v>
      </c>
      <c r="E29" s="165" t="e">
        <f>IF(ROUND(VALUE(SUBSTITUTE(連結実質赤字比率に係る赤字・黒字の構成分析!G$41,"▲", "-")), 2) &gt;= 0, ABS(ROUND(VALUE(SUBSTITUTE(連結実質赤字比率に係る赤字・黒字の構成分析!G$41,"▲", "-")), 2)), NA())</f>
        <v>#VALUE!</v>
      </c>
      <c r="F29" s="165" t="e">
        <f>IF(ROUND(VALUE(SUBSTITUTE(連結実質赤字比率に係る赤字・黒字の構成分析!H$41,"▲", "-")), 2) &lt; 0, ABS(ROUND(VALUE(SUBSTITUTE(連結実質赤字比率に係る赤字・黒字の構成分析!H$41,"▲", "-")), 2)), NA())</f>
        <v>#VALUE!</v>
      </c>
      <c r="G29" s="165" t="e">
        <f>IF(ROUND(VALUE(SUBSTITUTE(連結実質赤字比率に係る赤字・黒字の構成分析!H$41,"▲", "-")), 2) &gt;= 0, ABS(ROUND(VALUE(SUBSTITUTE(連結実質赤字比率に係る赤字・黒字の構成分析!H$41,"▲", "-")), 2)), NA())</f>
        <v>#VALUE!</v>
      </c>
      <c r="H29" s="165" t="e">
        <f>IF(ROUND(VALUE(SUBSTITUTE(連結実質赤字比率に係る赤字・黒字の構成分析!I$41,"▲", "-")), 2) &lt; 0, ABS(ROUND(VALUE(SUBSTITUTE(連結実質赤字比率に係る赤字・黒字の構成分析!I$41,"▲", "-")), 2)), NA())</f>
        <v>#VALUE!</v>
      </c>
      <c r="I29" s="165" t="e">
        <f>IF(ROUND(VALUE(SUBSTITUTE(連結実質赤字比率に係る赤字・黒字の構成分析!I$41,"▲", "-")), 2) &gt;= 0, ABS(ROUND(VALUE(SUBSTITUTE(連結実質赤字比率に係る赤字・黒字の構成分析!I$41,"▲", "-")), 2)), NA())</f>
        <v>#VALUE!</v>
      </c>
      <c r="J29" s="165" t="e">
        <f>IF(ROUND(VALUE(SUBSTITUTE(連結実質赤字比率に係る赤字・黒字の構成分析!J$41,"▲", "-")), 2) &lt; 0, ABS(ROUND(VALUE(SUBSTITUTE(連結実質赤字比率に係る赤字・黒字の構成分析!J$41,"▲", "-")), 2)), NA())</f>
        <v>#VALUE!</v>
      </c>
      <c r="K29" s="165" t="e">
        <f>IF(ROUND(VALUE(SUBSTITUTE(連結実質赤字比率に係る赤字・黒字の構成分析!J$41,"▲", "-")), 2) &gt;= 0, ABS(ROUND(VALUE(SUBSTITUTE(連結実質赤字比率に係る赤字・黒字の構成分析!J$41,"▲", "-")), 2)), NA())</f>
        <v>#VALUE!</v>
      </c>
    </row>
    <row r="30" spans="1:11" x14ac:dyDescent="0.15">
      <c r="A30" s="165" t="str">
        <f>IF(連結実質赤字比率に係る赤字・黒字の構成分析!C$40="",NA(),連結実質赤字比率に係る赤字・黒字の構成分析!C$40)</f>
        <v>湯本温泉事業特別会計</v>
      </c>
      <c r="B30" s="165" t="e">
        <f>IF(ROUND(VALUE(SUBSTITUTE(連結実質赤字比率に係る赤字・黒字の構成分析!F$40,"▲", "-")), 2) &lt; 0, ABS(ROUND(VALUE(SUBSTITUTE(連結実質赤字比率に係る赤字・黒字の構成分析!F$40,"▲", "-")), 2)), NA())</f>
        <v>#N/A</v>
      </c>
      <c r="C30" s="165">
        <f>IF(ROUND(VALUE(SUBSTITUTE(連結実質赤字比率に係る赤字・黒字の構成分析!F$40,"▲", "-")), 2) &gt;= 0, ABS(ROUND(VALUE(SUBSTITUTE(連結実質赤字比率に係る赤字・黒字の構成分析!F$40,"▲", "-")), 2)), NA())</f>
        <v>0</v>
      </c>
      <c r="D30" s="165" t="e">
        <f>IF(ROUND(VALUE(SUBSTITUTE(連結実質赤字比率に係る赤字・黒字の構成分析!G$40,"▲", "-")), 2) &lt; 0, ABS(ROUND(VALUE(SUBSTITUTE(連結実質赤字比率に係る赤字・黒字の構成分析!G$40,"▲", "-")), 2)), NA())</f>
        <v>#N/A</v>
      </c>
      <c r="E30" s="165">
        <f>IF(ROUND(VALUE(SUBSTITUTE(連結実質赤字比率に係る赤字・黒字の構成分析!G$40,"▲", "-")), 2) &gt;= 0, ABS(ROUND(VALUE(SUBSTITUTE(連結実質赤字比率に係る赤字・黒字の構成分析!G$40,"▲", "-")), 2)), NA())</f>
        <v>0</v>
      </c>
      <c r="F30" s="165" t="e">
        <f>IF(ROUND(VALUE(SUBSTITUTE(連結実質赤字比率に係る赤字・黒字の構成分析!H$40,"▲", "-")), 2) &lt; 0, ABS(ROUND(VALUE(SUBSTITUTE(連結実質赤字比率に係る赤字・黒字の構成分析!H$40,"▲", "-")), 2)), NA())</f>
        <v>#N/A</v>
      </c>
      <c r="G30" s="165">
        <f>IF(ROUND(VALUE(SUBSTITUTE(連結実質赤字比率に係る赤字・黒字の構成分析!H$40,"▲", "-")), 2) &gt;= 0, ABS(ROUND(VALUE(SUBSTITUTE(連結実質赤字比率に係る赤字・黒字の構成分析!H$40,"▲", "-")), 2)), NA())</f>
        <v>0</v>
      </c>
      <c r="H30" s="165" t="e">
        <f>IF(ROUND(VALUE(SUBSTITUTE(連結実質赤字比率に係る赤字・黒字の構成分析!I$40,"▲", "-")), 2) &lt; 0, ABS(ROUND(VALUE(SUBSTITUTE(連結実質赤字比率に係る赤字・黒字の構成分析!I$40,"▲", "-")), 2)), NA())</f>
        <v>#N/A</v>
      </c>
      <c r="I30" s="165">
        <f>IF(ROUND(VALUE(SUBSTITUTE(連結実質赤字比率に係る赤字・黒字の構成分析!I$40,"▲", "-")), 2) &gt;= 0, ABS(ROUND(VALUE(SUBSTITUTE(連結実質赤字比率に係る赤字・黒字の構成分析!I$40,"▲", "-")), 2)), NA())</f>
        <v>0</v>
      </c>
      <c r="J30" s="165" t="e">
        <f>IF(ROUND(VALUE(SUBSTITUTE(連結実質赤字比率に係る赤字・黒字の構成分析!J$40,"▲", "-")), 2) &lt; 0, ABS(ROUND(VALUE(SUBSTITUTE(連結実質赤字比率に係る赤字・黒字の構成分析!J$40,"▲", "-")), 2)), NA())</f>
        <v>#N/A</v>
      </c>
      <c r="K30" s="165">
        <f>IF(ROUND(VALUE(SUBSTITUTE(連結実質赤字比率に係る赤字・黒字の構成分析!J$40,"▲", "-")), 2) &gt;= 0, ABS(ROUND(VALUE(SUBSTITUTE(連結実質赤字比率に係る赤字・黒字の構成分析!J$40,"▲", "-")), 2)), NA())</f>
        <v>0</v>
      </c>
    </row>
    <row r="31" spans="1:11" x14ac:dyDescent="0.15">
      <c r="A31" s="165" t="str">
        <f>IF(連結実質赤字比率に係る赤字・黒字の構成分析!C$39="",NA(),連結実質赤字比率に係る赤字・黒字の構成分析!C$39)</f>
        <v>後期高齢者医療事業特別会計</v>
      </c>
      <c r="B31" s="165" t="e">
        <f>IF(ROUND(VALUE(SUBSTITUTE(連結実質赤字比率に係る赤字・黒字の構成分析!F$39,"▲", "-")), 2) &lt; 0, ABS(ROUND(VALUE(SUBSTITUTE(連結実質赤字比率に係る赤字・黒字の構成分析!F$39,"▲", "-")), 2)), NA())</f>
        <v>#N/A</v>
      </c>
      <c r="C31" s="165">
        <f>IF(ROUND(VALUE(SUBSTITUTE(連結実質赤字比率に係る赤字・黒字の構成分析!F$39,"▲", "-")), 2) &gt;= 0, ABS(ROUND(VALUE(SUBSTITUTE(連結実質赤字比率に係る赤字・黒字の構成分析!F$39,"▲", "-")), 2)), NA())</f>
        <v>0.1</v>
      </c>
      <c r="D31" s="165" t="e">
        <f>IF(ROUND(VALUE(SUBSTITUTE(連結実質赤字比率に係る赤字・黒字の構成分析!G$39,"▲", "-")), 2) &lt; 0, ABS(ROUND(VALUE(SUBSTITUTE(連結実質赤字比率に係る赤字・黒字の構成分析!G$39,"▲", "-")), 2)), NA())</f>
        <v>#N/A</v>
      </c>
      <c r="E31" s="165">
        <f>IF(ROUND(VALUE(SUBSTITUTE(連結実質赤字比率に係る赤字・黒字の構成分析!G$39,"▲", "-")), 2) &gt;= 0, ABS(ROUND(VALUE(SUBSTITUTE(連結実質赤字比率に係る赤字・黒字の構成分析!G$39,"▲", "-")), 2)), NA())</f>
        <v>0.09</v>
      </c>
      <c r="F31" s="165" t="e">
        <f>IF(ROUND(VALUE(SUBSTITUTE(連結実質赤字比率に係る赤字・黒字の構成分析!H$39,"▲", "-")), 2) &lt; 0, ABS(ROUND(VALUE(SUBSTITUTE(連結実質赤字比率に係る赤字・黒字の構成分析!H$39,"▲", "-")), 2)), NA())</f>
        <v>#N/A</v>
      </c>
      <c r="G31" s="165">
        <f>IF(ROUND(VALUE(SUBSTITUTE(連結実質赤字比率に係る赤字・黒字の構成分析!H$39,"▲", "-")), 2) &gt;= 0, ABS(ROUND(VALUE(SUBSTITUTE(連結実質赤字比率に係る赤字・黒字の構成分析!H$39,"▲", "-")), 2)), NA())</f>
        <v>0.1</v>
      </c>
      <c r="H31" s="165" t="e">
        <f>IF(ROUND(VALUE(SUBSTITUTE(連結実質赤字比率に係る赤字・黒字の構成分析!I$39,"▲", "-")), 2) &lt; 0, ABS(ROUND(VALUE(SUBSTITUTE(連結実質赤字比率に係る赤字・黒字の構成分析!I$39,"▲", "-")), 2)), NA())</f>
        <v>#N/A</v>
      </c>
      <c r="I31" s="165">
        <f>IF(ROUND(VALUE(SUBSTITUTE(連結実質赤字比率に係る赤字・黒字の構成分析!I$39,"▲", "-")), 2) &gt;= 0, ABS(ROUND(VALUE(SUBSTITUTE(連結実質赤字比率に係る赤字・黒字の構成分析!I$39,"▲", "-")), 2)), NA())</f>
        <v>0.13</v>
      </c>
      <c r="J31" s="165" t="e">
        <f>IF(ROUND(VALUE(SUBSTITUTE(連結実質赤字比率に係る赤字・黒字の構成分析!J$39,"▲", "-")), 2) &lt; 0, ABS(ROUND(VALUE(SUBSTITUTE(連結実質赤字比率に係る赤字・黒字の構成分析!J$39,"▲", "-")), 2)), NA())</f>
        <v>#N/A</v>
      </c>
      <c r="K31" s="165">
        <f>IF(ROUND(VALUE(SUBSTITUTE(連結実質赤字比率に係る赤字・黒字の構成分析!J$39,"▲", "-")), 2) &gt;= 0, ABS(ROUND(VALUE(SUBSTITUTE(連結実質赤字比率に係る赤字・黒字の構成分析!J$39,"▲", "-")), 2)), NA())</f>
        <v>0.1</v>
      </c>
    </row>
    <row r="32" spans="1:11" x14ac:dyDescent="0.15">
      <c r="A32" s="165" t="str">
        <f>IF(連結実質赤字比率に係る赤字・黒字の構成分析!C$38="",NA(),連結実質赤字比率に係る赤字・黒字の構成分析!C$38)</f>
        <v>介護保険事業特別会計</v>
      </c>
      <c r="B32" s="165" t="e">
        <f>IF(ROUND(VALUE(SUBSTITUTE(連結実質赤字比率に係る赤字・黒字の構成分析!F$38,"▲", "-")), 2) &lt; 0, ABS(ROUND(VALUE(SUBSTITUTE(連結実質赤字比率に係る赤字・黒字の構成分析!F$38,"▲", "-")), 2)), NA())</f>
        <v>#N/A</v>
      </c>
      <c r="C32" s="165">
        <f>IF(ROUND(VALUE(SUBSTITUTE(連結実質赤字比率に係る赤字・黒字の構成分析!F$38,"▲", "-")), 2) &gt;= 0, ABS(ROUND(VALUE(SUBSTITUTE(連結実質赤字比率に係る赤字・黒字の構成分析!F$38,"▲", "-")), 2)), NA())</f>
        <v>1.31</v>
      </c>
      <c r="D32" s="165" t="e">
        <f>IF(ROUND(VALUE(SUBSTITUTE(連結実質赤字比率に係る赤字・黒字の構成分析!G$38,"▲", "-")), 2) &lt; 0, ABS(ROUND(VALUE(SUBSTITUTE(連結実質赤字比率に係る赤字・黒字の構成分析!G$38,"▲", "-")), 2)), NA())</f>
        <v>#N/A</v>
      </c>
      <c r="E32" s="165">
        <f>IF(ROUND(VALUE(SUBSTITUTE(連結実質赤字比率に係る赤字・黒字の構成分析!G$38,"▲", "-")), 2) &gt;= 0, ABS(ROUND(VALUE(SUBSTITUTE(連結実質赤字比率に係る赤字・黒字の構成分析!G$38,"▲", "-")), 2)), NA())</f>
        <v>0.63</v>
      </c>
      <c r="F32" s="165" t="e">
        <f>IF(ROUND(VALUE(SUBSTITUTE(連結実質赤字比率に係る赤字・黒字の構成分析!H$38,"▲", "-")), 2) &lt; 0, ABS(ROUND(VALUE(SUBSTITUTE(連結実質赤字比率に係る赤字・黒字の構成分析!H$38,"▲", "-")), 2)), NA())</f>
        <v>#N/A</v>
      </c>
      <c r="G32" s="165">
        <f>IF(ROUND(VALUE(SUBSTITUTE(連結実質赤字比率に係る赤字・黒字の構成分析!H$38,"▲", "-")), 2) &gt;= 0, ABS(ROUND(VALUE(SUBSTITUTE(連結実質赤字比率に係る赤字・黒字の構成分析!H$38,"▲", "-")), 2)), NA())</f>
        <v>0.69</v>
      </c>
      <c r="H32" s="165" t="e">
        <f>IF(ROUND(VALUE(SUBSTITUTE(連結実質赤字比率に係る赤字・黒字の構成分析!I$38,"▲", "-")), 2) &lt; 0, ABS(ROUND(VALUE(SUBSTITUTE(連結実質赤字比率に係る赤字・黒字の構成分析!I$38,"▲", "-")), 2)), NA())</f>
        <v>#N/A</v>
      </c>
      <c r="I32" s="165">
        <f>IF(ROUND(VALUE(SUBSTITUTE(連結実質赤字比率に係る赤字・黒字の構成分析!I$38,"▲", "-")), 2) &gt;= 0, ABS(ROUND(VALUE(SUBSTITUTE(連結実質赤字比率に係る赤字・黒字の構成分析!I$38,"▲", "-")), 2)), NA())</f>
        <v>0.95</v>
      </c>
      <c r="J32" s="165" t="e">
        <f>IF(ROUND(VALUE(SUBSTITUTE(連結実質赤字比率に係る赤字・黒字の構成分析!J$38,"▲", "-")), 2) &lt; 0, ABS(ROUND(VALUE(SUBSTITUTE(連結実質赤字比率に係る赤字・黒字の構成分析!J$38,"▲", "-")), 2)), NA())</f>
        <v>#N/A</v>
      </c>
      <c r="K32" s="165">
        <f>IF(ROUND(VALUE(SUBSTITUTE(連結実質赤字比率に係る赤字・黒字の構成分析!J$38,"▲", "-")), 2) &gt;= 0, ABS(ROUND(VALUE(SUBSTITUTE(連結実質赤字比率に係る赤字・黒字の構成分析!J$38,"▲", "-")), 2)), NA())</f>
        <v>0.82</v>
      </c>
    </row>
    <row r="33" spans="1:16" x14ac:dyDescent="0.15">
      <c r="A33" s="165" t="str">
        <f>IF(連結実質赤字比率に係る赤字・黒字の構成分析!C$37="",NA(),連結実質赤字比率に係る赤字・黒字の構成分析!C$37)</f>
        <v>下水道事業会計</v>
      </c>
      <c r="B33" s="165" t="e">
        <f>IF(ROUND(VALUE(SUBSTITUTE(連結実質赤字比率に係る赤字・黒字の構成分析!F$37,"▲", "-")), 2) &lt; 0, ABS(ROUND(VALUE(SUBSTITUTE(連結実質赤字比率に係る赤字・黒字の構成分析!F$37,"▲", "-")), 2)), NA())</f>
        <v>#N/A</v>
      </c>
      <c r="C33" s="165">
        <f>IF(ROUND(VALUE(SUBSTITUTE(連結実質赤字比率に係る赤字・黒字の構成分析!F$37,"▲", "-")), 2) &gt;= 0, ABS(ROUND(VALUE(SUBSTITUTE(連結実質赤字比率に係る赤字・黒字の構成分析!F$37,"▲", "-")), 2)), NA())</f>
        <v>2.04</v>
      </c>
      <c r="D33" s="165" t="e">
        <f>IF(ROUND(VALUE(SUBSTITUTE(連結実質赤字比率に係る赤字・黒字の構成分析!G$37,"▲", "-")), 2) &lt; 0, ABS(ROUND(VALUE(SUBSTITUTE(連結実質赤字比率に係る赤字・黒字の構成分析!G$37,"▲", "-")), 2)), NA())</f>
        <v>#N/A</v>
      </c>
      <c r="E33" s="165">
        <f>IF(ROUND(VALUE(SUBSTITUTE(連結実質赤字比率に係る赤字・黒字の構成分析!G$37,"▲", "-")), 2) &gt;= 0, ABS(ROUND(VALUE(SUBSTITUTE(連結実質赤字比率に係る赤字・黒字の構成分析!G$37,"▲", "-")), 2)), NA())</f>
        <v>2.2000000000000002</v>
      </c>
      <c r="F33" s="165" t="e">
        <f>IF(ROUND(VALUE(SUBSTITUTE(連結実質赤字比率に係る赤字・黒字の構成分析!H$37,"▲", "-")), 2) &lt; 0, ABS(ROUND(VALUE(SUBSTITUTE(連結実質赤字比率に係る赤字・黒字の構成分析!H$37,"▲", "-")), 2)), NA())</f>
        <v>#N/A</v>
      </c>
      <c r="G33" s="165">
        <f>IF(ROUND(VALUE(SUBSTITUTE(連結実質赤字比率に係る赤字・黒字の構成分析!H$37,"▲", "-")), 2) &gt;= 0, ABS(ROUND(VALUE(SUBSTITUTE(連結実質赤字比率に係る赤字・黒字の構成分析!H$37,"▲", "-")), 2)), NA())</f>
        <v>1.87</v>
      </c>
      <c r="H33" s="165" t="e">
        <f>IF(ROUND(VALUE(SUBSTITUTE(連結実質赤字比率に係る赤字・黒字の構成分析!I$37,"▲", "-")), 2) &lt; 0, ABS(ROUND(VALUE(SUBSTITUTE(連結実質赤字比率に係る赤字・黒字の構成分析!I$37,"▲", "-")), 2)), NA())</f>
        <v>#N/A</v>
      </c>
      <c r="I33" s="165">
        <f>IF(ROUND(VALUE(SUBSTITUTE(連結実質赤字比率に係る赤字・黒字の構成分析!I$37,"▲", "-")), 2) &gt;= 0, ABS(ROUND(VALUE(SUBSTITUTE(連結実質赤字比率に係る赤字・黒字の構成分析!I$37,"▲", "-")), 2)), NA())</f>
        <v>1.38</v>
      </c>
      <c r="J33" s="165" t="e">
        <f>IF(ROUND(VALUE(SUBSTITUTE(連結実質赤字比率に係る赤字・黒字の構成分析!J$37,"▲", "-")), 2) &lt; 0, ABS(ROUND(VALUE(SUBSTITUTE(連結実質赤字比率に係る赤字・黒字の構成分析!J$37,"▲", "-")), 2)), NA())</f>
        <v>#N/A</v>
      </c>
      <c r="K33" s="165">
        <f>IF(ROUND(VALUE(SUBSTITUTE(連結実質赤字比率に係る赤字・黒字の構成分析!J$37,"▲", "-")), 2) &gt;= 0, ABS(ROUND(VALUE(SUBSTITUTE(連結実質赤字比率に係る赤字・黒字の構成分析!J$37,"▲", "-")), 2)), NA())</f>
        <v>1.82</v>
      </c>
    </row>
    <row r="34" spans="1:16" x14ac:dyDescent="0.15">
      <c r="A34" s="165" t="str">
        <f>IF(連結実質赤字比率に係る赤字・黒字の構成分析!C$36="",NA(),連結実質赤字比率に係る赤字・黒字の構成分析!C$36)</f>
        <v>国民健康保険事業特別会計</v>
      </c>
      <c r="B34" s="165" t="e">
        <f>IF(ROUND(VALUE(SUBSTITUTE(連結実質赤字比率に係る赤字・黒字の構成分析!F$36,"▲", "-")), 2) &lt; 0, ABS(ROUND(VALUE(SUBSTITUTE(連結実質赤字比率に係る赤字・黒字の構成分析!F$36,"▲", "-")), 2)), NA())</f>
        <v>#N/A</v>
      </c>
      <c r="C34" s="165">
        <f>IF(ROUND(VALUE(SUBSTITUTE(連結実質赤字比率に係る赤字・黒字の構成分析!F$36,"▲", "-")), 2) &gt;= 0, ABS(ROUND(VALUE(SUBSTITUTE(連結実質赤字比率に係る赤字・黒字の構成分析!F$36,"▲", "-")), 2)), NA())</f>
        <v>2.86</v>
      </c>
      <c r="D34" s="165" t="e">
        <f>IF(ROUND(VALUE(SUBSTITUTE(連結実質赤字比率に係る赤字・黒字の構成分析!G$36,"▲", "-")), 2) &lt; 0, ABS(ROUND(VALUE(SUBSTITUTE(連結実質赤字比率に係る赤字・黒字の構成分析!G$36,"▲", "-")), 2)), NA())</f>
        <v>#N/A</v>
      </c>
      <c r="E34" s="165">
        <f>IF(ROUND(VALUE(SUBSTITUTE(連結実質赤字比率に係る赤字・黒字の構成分析!G$36,"▲", "-")), 2) &gt;= 0, ABS(ROUND(VALUE(SUBSTITUTE(連結実質赤字比率に係る赤字・黒字の構成分析!G$36,"▲", "-")), 2)), NA())</f>
        <v>3.09</v>
      </c>
      <c r="F34" s="165" t="e">
        <f>IF(ROUND(VALUE(SUBSTITUTE(連結実質赤字比率に係る赤字・黒字の構成分析!H$36,"▲", "-")), 2) &lt; 0, ABS(ROUND(VALUE(SUBSTITUTE(連結実質赤字比率に係る赤字・黒字の構成分析!H$36,"▲", "-")), 2)), NA())</f>
        <v>#N/A</v>
      </c>
      <c r="G34" s="165">
        <f>IF(ROUND(VALUE(SUBSTITUTE(連結実質赤字比率に係る赤字・黒字の構成分析!H$36,"▲", "-")), 2) &gt;= 0, ABS(ROUND(VALUE(SUBSTITUTE(連結実質赤字比率に係る赤字・黒字の構成分析!H$36,"▲", "-")), 2)), NA())</f>
        <v>3.5</v>
      </c>
      <c r="H34" s="165" t="e">
        <f>IF(ROUND(VALUE(SUBSTITUTE(連結実質赤字比率に係る赤字・黒字の構成分析!I$36,"▲", "-")), 2) &lt; 0, ABS(ROUND(VALUE(SUBSTITUTE(連結実質赤字比率に係る赤字・黒字の構成分析!I$36,"▲", "-")), 2)), NA())</f>
        <v>#N/A</v>
      </c>
      <c r="I34" s="165">
        <f>IF(ROUND(VALUE(SUBSTITUTE(連結実質赤字比率に係る赤字・黒字の構成分析!I$36,"▲", "-")), 2) &gt;= 0, ABS(ROUND(VALUE(SUBSTITUTE(連結実質赤字比率に係る赤字・黒字の構成分析!I$36,"▲", "-")), 2)), NA())</f>
        <v>2.0099999999999998</v>
      </c>
      <c r="J34" s="165" t="e">
        <f>IF(ROUND(VALUE(SUBSTITUTE(連結実質赤字比率に係る赤字・黒字の構成分析!J$36,"▲", "-")), 2) &lt; 0, ABS(ROUND(VALUE(SUBSTITUTE(連結実質赤字比率に係る赤字・黒字の構成分析!J$36,"▲", "-")), 2)), NA())</f>
        <v>#N/A</v>
      </c>
      <c r="K34" s="165">
        <f>IF(ROUND(VALUE(SUBSTITUTE(連結実質赤字比率に係る赤字・黒字の構成分析!J$36,"▲", "-")), 2) &gt;= 0, ABS(ROUND(VALUE(SUBSTITUTE(連結実質赤字比率に係る赤字・黒字の構成分析!J$36,"▲", "-")), 2)), NA())</f>
        <v>1.95</v>
      </c>
    </row>
    <row r="35" spans="1:16" x14ac:dyDescent="0.15">
      <c r="A35" s="165" t="str">
        <f>IF(連結実質赤字比率に係る赤字・黒字の構成分析!C$35="",NA(),連結実質赤字比率に係る赤字・黒字の構成分析!C$35)</f>
        <v>水道事業会計</v>
      </c>
      <c r="B35" s="165" t="e">
        <f>IF(ROUND(VALUE(SUBSTITUTE(連結実質赤字比率に係る赤字・黒字の構成分析!F$35,"▲", "-")), 2) &lt; 0, ABS(ROUND(VALUE(SUBSTITUTE(連結実質赤字比率に係る赤字・黒字の構成分析!F$35,"▲", "-")), 2)), NA())</f>
        <v>#N/A</v>
      </c>
      <c r="C35" s="165">
        <f>IF(ROUND(VALUE(SUBSTITUTE(連結実質赤字比率に係る赤字・黒字の構成分析!F$35,"▲", "-")), 2) &gt;= 0, ABS(ROUND(VALUE(SUBSTITUTE(連結実質赤字比率に係る赤字・黒字の構成分析!F$35,"▲", "-")), 2)), NA())</f>
        <v>4.3499999999999996</v>
      </c>
      <c r="D35" s="165" t="e">
        <f>IF(ROUND(VALUE(SUBSTITUTE(連結実質赤字比率に係る赤字・黒字の構成分析!G$35,"▲", "-")), 2) &lt; 0, ABS(ROUND(VALUE(SUBSTITUTE(連結実質赤字比率に係る赤字・黒字の構成分析!G$35,"▲", "-")), 2)), NA())</f>
        <v>#N/A</v>
      </c>
      <c r="E35" s="165">
        <f>IF(ROUND(VALUE(SUBSTITUTE(連結実質赤字比率に係る赤字・黒字の構成分析!G$35,"▲", "-")), 2) &gt;= 0, ABS(ROUND(VALUE(SUBSTITUTE(連結実質赤字比率に係る赤字・黒字の構成分析!G$35,"▲", "-")), 2)), NA())</f>
        <v>4.0999999999999996</v>
      </c>
      <c r="F35" s="165" t="e">
        <f>IF(ROUND(VALUE(SUBSTITUTE(連結実質赤字比率に係る赤字・黒字の構成分析!H$35,"▲", "-")), 2) &lt; 0, ABS(ROUND(VALUE(SUBSTITUTE(連結実質赤字比率に係る赤字・黒字の構成分析!H$35,"▲", "-")), 2)), NA())</f>
        <v>#N/A</v>
      </c>
      <c r="G35" s="165">
        <f>IF(ROUND(VALUE(SUBSTITUTE(連結実質赤字比率に係る赤字・黒字の構成分析!H$35,"▲", "-")), 2) &gt;= 0, ABS(ROUND(VALUE(SUBSTITUTE(連結実質赤字比率に係る赤字・黒字の構成分析!H$35,"▲", "-")), 2)), NA())</f>
        <v>3.7</v>
      </c>
      <c r="H35" s="165" t="e">
        <f>IF(ROUND(VALUE(SUBSTITUTE(連結実質赤字比率に係る赤字・黒字の構成分析!I$35,"▲", "-")), 2) &lt; 0, ABS(ROUND(VALUE(SUBSTITUTE(連結実質赤字比率に係る赤字・黒字の構成分析!I$35,"▲", "-")), 2)), NA())</f>
        <v>#N/A</v>
      </c>
      <c r="I35" s="165">
        <f>IF(ROUND(VALUE(SUBSTITUTE(連結実質赤字比率に係る赤字・黒字の構成分析!I$35,"▲", "-")), 2) &gt;= 0, ABS(ROUND(VALUE(SUBSTITUTE(連結実質赤字比率に係る赤字・黒字の構成分析!I$35,"▲", "-")), 2)), NA())</f>
        <v>3.52</v>
      </c>
      <c r="J35" s="165" t="e">
        <f>IF(ROUND(VALUE(SUBSTITUTE(連結実質赤字比率に係る赤字・黒字の構成分析!J$35,"▲", "-")), 2) &lt; 0, ABS(ROUND(VALUE(SUBSTITUTE(連結実質赤字比率に係る赤字・黒字の構成分析!J$35,"▲", "-")), 2)), NA())</f>
        <v>#N/A</v>
      </c>
      <c r="K35" s="165">
        <f>IF(ROUND(VALUE(SUBSTITUTE(連結実質赤字比率に係る赤字・黒字の構成分析!J$35,"▲", "-")), 2) &gt;= 0, ABS(ROUND(VALUE(SUBSTITUTE(連結実質赤字比率に係る赤字・黒字の構成分析!J$35,"▲", "-")), 2)), NA())</f>
        <v>3.88</v>
      </c>
    </row>
    <row r="36" spans="1:16" x14ac:dyDescent="0.15">
      <c r="A36" s="165" t="str">
        <f>IF(連結実質赤字比率に係る赤字・黒字の構成分析!C$34="",NA(),連結実質赤字比率に係る赤字・黒字の構成分析!C$34)</f>
        <v>一般会計</v>
      </c>
      <c r="B36" s="165" t="e">
        <f>IF(ROUND(VALUE(SUBSTITUTE(連結実質赤字比率に係る赤字・黒字の構成分析!F$34,"▲", "-")), 2) &lt; 0, ABS(ROUND(VALUE(SUBSTITUTE(連結実質赤字比率に係る赤字・黒字の構成分析!F$34,"▲", "-")), 2)), NA())</f>
        <v>#N/A</v>
      </c>
      <c r="C36" s="165">
        <f>IF(ROUND(VALUE(SUBSTITUTE(連結実質赤字比率に係る赤字・黒字の構成分析!F$34,"▲", "-")), 2) &gt;= 0, ABS(ROUND(VALUE(SUBSTITUTE(連結実質赤字比率に係る赤字・黒字の構成分析!F$34,"▲", "-")), 2)), NA())</f>
        <v>5.7</v>
      </c>
      <c r="D36" s="165" t="e">
        <f>IF(ROUND(VALUE(SUBSTITUTE(連結実質赤字比率に係る赤字・黒字の構成分析!G$34,"▲", "-")), 2) &lt; 0, ABS(ROUND(VALUE(SUBSTITUTE(連結実質赤字比率に係る赤字・黒字の構成分析!G$34,"▲", "-")), 2)), NA())</f>
        <v>#N/A</v>
      </c>
      <c r="E36" s="165">
        <f>IF(ROUND(VALUE(SUBSTITUTE(連結実質赤字比率に係る赤字・黒字の構成分析!G$34,"▲", "-")), 2) &gt;= 0, ABS(ROUND(VALUE(SUBSTITUTE(連結実質赤字比率に係る赤字・黒字の構成分析!G$34,"▲", "-")), 2)), NA())</f>
        <v>6.46</v>
      </c>
      <c r="F36" s="165" t="e">
        <f>IF(ROUND(VALUE(SUBSTITUTE(連結実質赤字比率に係る赤字・黒字の構成分析!H$34,"▲", "-")), 2) &lt; 0, ABS(ROUND(VALUE(SUBSTITUTE(連結実質赤字比率に係る赤字・黒字の構成分析!H$34,"▲", "-")), 2)), NA())</f>
        <v>#N/A</v>
      </c>
      <c r="G36" s="165">
        <f>IF(ROUND(VALUE(SUBSTITUTE(連結実質赤字比率に係る赤字・黒字の構成分析!H$34,"▲", "-")), 2) &gt;= 0, ABS(ROUND(VALUE(SUBSTITUTE(連結実質赤字比率に係る赤字・黒字の構成分析!H$34,"▲", "-")), 2)), NA())</f>
        <v>11.94</v>
      </c>
      <c r="H36" s="165" t="e">
        <f>IF(ROUND(VALUE(SUBSTITUTE(連結実質赤字比率に係る赤字・黒字の構成分析!I$34,"▲", "-")), 2) &lt; 0, ABS(ROUND(VALUE(SUBSTITUTE(連結実質赤字比率に係る赤字・黒字の構成分析!I$34,"▲", "-")), 2)), NA())</f>
        <v>#N/A</v>
      </c>
      <c r="I36" s="165">
        <f>IF(ROUND(VALUE(SUBSTITUTE(連結実質赤字比率に係る赤字・黒字の構成分析!I$34,"▲", "-")), 2) &gt;= 0, ABS(ROUND(VALUE(SUBSTITUTE(連結実質赤字比率に係る赤字・黒字の構成分析!I$34,"▲", "-")), 2)), NA())</f>
        <v>12.2</v>
      </c>
      <c r="J36" s="165" t="e">
        <f>IF(ROUND(VALUE(SUBSTITUTE(連結実質赤字比率に係る赤字・黒字の構成分析!J$34,"▲", "-")), 2) &lt; 0, ABS(ROUND(VALUE(SUBSTITUTE(連結実質赤字比率に係る赤字・黒字の構成分析!J$34,"▲", "-")), 2)), NA())</f>
        <v>#N/A</v>
      </c>
      <c r="K36" s="165">
        <f>IF(ROUND(VALUE(SUBSTITUTE(連結実質赤字比率に係る赤字・黒字の構成分析!J$34,"▲", "-")), 2) &gt;= 0, ABS(ROUND(VALUE(SUBSTITUTE(連結実質赤字比率に係る赤字・黒字の構成分析!J$34,"▲", "-")), 2)), NA())</f>
        <v>9.0299999999999994</v>
      </c>
    </row>
    <row r="39" spans="1:16" x14ac:dyDescent="0.15">
      <c r="A39" s="138" t="s">
        <v>58</v>
      </c>
    </row>
    <row r="40" spans="1:16" x14ac:dyDescent="0.15">
      <c r="A40" s="166"/>
      <c r="B40" s="166" t="str">
        <f>'実質公債費比率（分子）の構造'!K$44</f>
        <v>R01</v>
      </c>
      <c r="C40" s="166"/>
      <c r="D40" s="166"/>
      <c r="E40" s="166" t="str">
        <f>'実質公債費比率（分子）の構造'!L$44</f>
        <v>R02</v>
      </c>
      <c r="F40" s="166"/>
      <c r="G40" s="166"/>
      <c r="H40" s="166" t="str">
        <f>'実質公債費比率（分子）の構造'!M$44</f>
        <v>R03</v>
      </c>
      <c r="I40" s="166"/>
      <c r="J40" s="166"/>
      <c r="K40" s="166" t="str">
        <f>'実質公債費比率（分子）の構造'!N$44</f>
        <v>R04</v>
      </c>
      <c r="L40" s="166"/>
      <c r="M40" s="166"/>
      <c r="N40" s="166" t="str">
        <f>'実質公債費比率（分子）の構造'!O$44</f>
        <v>R05</v>
      </c>
      <c r="O40" s="166"/>
      <c r="P40" s="166"/>
    </row>
    <row r="41" spans="1:16" x14ac:dyDescent="0.15">
      <c r="A41" s="166"/>
      <c r="B41" s="166" t="s">
        <v>59</v>
      </c>
      <c r="C41" s="166"/>
      <c r="D41" s="166" t="s">
        <v>60</v>
      </c>
      <c r="E41" s="166" t="s">
        <v>59</v>
      </c>
      <c r="F41" s="166"/>
      <c r="G41" s="166" t="s">
        <v>60</v>
      </c>
      <c r="H41" s="166" t="s">
        <v>59</v>
      </c>
      <c r="I41" s="166"/>
      <c r="J41" s="166" t="s">
        <v>60</v>
      </c>
      <c r="K41" s="166" t="s">
        <v>59</v>
      </c>
      <c r="L41" s="166"/>
      <c r="M41" s="166" t="s">
        <v>60</v>
      </c>
      <c r="N41" s="166" t="s">
        <v>59</v>
      </c>
      <c r="O41" s="166"/>
      <c r="P41" s="166" t="s">
        <v>60</v>
      </c>
    </row>
    <row r="42" spans="1:16" x14ac:dyDescent="0.15">
      <c r="A42" s="166" t="s">
        <v>61</v>
      </c>
      <c r="B42" s="166"/>
      <c r="C42" s="166"/>
      <c r="D42" s="166">
        <f>'実質公債費比率（分子）の構造'!K$52</f>
        <v>2602</v>
      </c>
      <c r="E42" s="166"/>
      <c r="F42" s="166"/>
      <c r="G42" s="166">
        <f>'実質公債費比率（分子）の構造'!L$52</f>
        <v>2628</v>
      </c>
      <c r="H42" s="166"/>
      <c r="I42" s="166"/>
      <c r="J42" s="166">
        <f>'実質公債費比率（分子）の構造'!M$52</f>
        <v>2568</v>
      </c>
      <c r="K42" s="166"/>
      <c r="L42" s="166"/>
      <c r="M42" s="166">
        <f>'実質公債費比率（分子）の構造'!N$52</f>
        <v>2594</v>
      </c>
      <c r="N42" s="166"/>
      <c r="O42" s="166"/>
      <c r="P42" s="166">
        <f>'実質公債費比率（分子）の構造'!O$52</f>
        <v>2526</v>
      </c>
    </row>
    <row r="43" spans="1:16" x14ac:dyDescent="0.15">
      <c r="A43" s="166" t="s">
        <v>16</v>
      </c>
      <c r="B43" s="166" t="str">
        <f>'実質公債費比率（分子）の構造'!K$51</f>
        <v>-</v>
      </c>
      <c r="C43" s="166"/>
      <c r="D43" s="166"/>
      <c r="E43" s="166" t="str">
        <f>'実質公債費比率（分子）の構造'!L$51</f>
        <v>-</v>
      </c>
      <c r="F43" s="166"/>
      <c r="G43" s="166"/>
      <c r="H43" s="166" t="str">
        <f>'実質公債費比率（分子）の構造'!M$51</f>
        <v>-</v>
      </c>
      <c r="I43" s="166"/>
      <c r="J43" s="166"/>
      <c r="K43" s="166" t="str">
        <f>'実質公債費比率（分子）の構造'!N$51</f>
        <v>-</v>
      </c>
      <c r="L43" s="166"/>
      <c r="M43" s="166"/>
      <c r="N43" s="166" t="str">
        <f>'実質公債費比率（分子）の構造'!O$51</f>
        <v>-</v>
      </c>
      <c r="O43" s="166"/>
      <c r="P43" s="166"/>
    </row>
    <row r="44" spans="1:16" x14ac:dyDescent="0.15">
      <c r="A44" s="166" t="s">
        <v>62</v>
      </c>
      <c r="B44" s="166">
        <f>'実質公債費比率（分子）の構造'!K$50</f>
        <v>7</v>
      </c>
      <c r="C44" s="166"/>
      <c r="D44" s="166"/>
      <c r="E44" s="166">
        <f>'実質公債費比率（分子）の構造'!L$50</f>
        <v>7</v>
      </c>
      <c r="F44" s="166"/>
      <c r="G44" s="166"/>
      <c r="H44" s="166">
        <f>'実質公債費比率（分子）の構造'!M$50</f>
        <v>7</v>
      </c>
      <c r="I44" s="166"/>
      <c r="J44" s="166"/>
      <c r="K44" s="166">
        <f>'実質公債費比率（分子）の構造'!N$50</f>
        <v>12</v>
      </c>
      <c r="L44" s="166"/>
      <c r="M44" s="166"/>
      <c r="N44" s="166">
        <f>'実質公債費比率（分子）の構造'!O$50</f>
        <v>11</v>
      </c>
      <c r="O44" s="166"/>
      <c r="P44" s="166"/>
    </row>
    <row r="45" spans="1:16" x14ac:dyDescent="0.15">
      <c r="A45" s="166" t="s">
        <v>63</v>
      </c>
      <c r="B45" s="166" t="str">
        <f>'実質公債費比率（分子）の構造'!K$49</f>
        <v>-</v>
      </c>
      <c r="C45" s="166"/>
      <c r="D45" s="166"/>
      <c r="E45" s="166" t="str">
        <f>'実質公債費比率（分子）の構造'!L$49</f>
        <v>-</v>
      </c>
      <c r="F45" s="166"/>
      <c r="G45" s="166"/>
      <c r="H45" s="166" t="str">
        <f>'実質公債費比率（分子）の構造'!M$49</f>
        <v>-</v>
      </c>
      <c r="I45" s="166"/>
      <c r="J45" s="166"/>
      <c r="K45" s="166" t="str">
        <f>'実質公債費比率（分子）の構造'!N$49</f>
        <v>-</v>
      </c>
      <c r="L45" s="166"/>
      <c r="M45" s="166"/>
      <c r="N45" s="166" t="str">
        <f>'実質公債費比率（分子）の構造'!O$49</f>
        <v>-</v>
      </c>
      <c r="O45" s="166"/>
      <c r="P45" s="166"/>
    </row>
    <row r="46" spans="1:16" x14ac:dyDescent="0.15">
      <c r="A46" s="166" t="s">
        <v>64</v>
      </c>
      <c r="B46" s="166">
        <f>'実質公債費比率（分子）の構造'!K$48</f>
        <v>641</v>
      </c>
      <c r="C46" s="166"/>
      <c r="D46" s="166"/>
      <c r="E46" s="166">
        <f>'実質公債費比率（分子）の構造'!L$48</f>
        <v>630</v>
      </c>
      <c r="F46" s="166"/>
      <c r="G46" s="166"/>
      <c r="H46" s="166">
        <f>'実質公債費比率（分子）の構造'!M$48</f>
        <v>600</v>
      </c>
      <c r="I46" s="166"/>
      <c r="J46" s="166"/>
      <c r="K46" s="166">
        <f>'実質公債費比率（分子）の構造'!N$48</f>
        <v>595</v>
      </c>
      <c r="L46" s="166"/>
      <c r="M46" s="166"/>
      <c r="N46" s="166">
        <f>'実質公債費比率（分子）の構造'!O$48</f>
        <v>591</v>
      </c>
      <c r="O46" s="166"/>
      <c r="P46" s="166"/>
    </row>
    <row r="47" spans="1:16" x14ac:dyDescent="0.15">
      <c r="A47" s="166" t="s">
        <v>12</v>
      </c>
      <c r="B47" s="166" t="str">
        <f>'実質公債費比率（分子）の構造'!K$47</f>
        <v>-</v>
      </c>
      <c r="C47" s="166"/>
      <c r="D47" s="166"/>
      <c r="E47" s="166" t="str">
        <f>'実質公債費比率（分子）の構造'!L$47</f>
        <v>-</v>
      </c>
      <c r="F47" s="166"/>
      <c r="G47" s="166"/>
      <c r="H47" s="166" t="str">
        <f>'実質公債費比率（分子）の構造'!M$47</f>
        <v>-</v>
      </c>
      <c r="I47" s="166"/>
      <c r="J47" s="166"/>
      <c r="K47" s="166" t="str">
        <f>'実質公債費比率（分子）の構造'!N$47</f>
        <v>-</v>
      </c>
      <c r="L47" s="166"/>
      <c r="M47" s="166"/>
      <c r="N47" s="166" t="str">
        <f>'実質公債費比率（分子）の構造'!O$47</f>
        <v>-</v>
      </c>
      <c r="O47" s="166"/>
      <c r="P47" s="166"/>
    </row>
    <row r="48" spans="1:16" x14ac:dyDescent="0.15">
      <c r="A48" s="166" t="s">
        <v>65</v>
      </c>
      <c r="B48" s="166" t="str">
        <f>'実質公債費比率（分子）の構造'!K$46</f>
        <v>-</v>
      </c>
      <c r="C48" s="166"/>
      <c r="D48" s="166"/>
      <c r="E48" s="166" t="str">
        <f>'実質公債費比率（分子）の構造'!L$46</f>
        <v>-</v>
      </c>
      <c r="F48" s="166"/>
      <c r="G48" s="166"/>
      <c r="H48" s="166" t="str">
        <f>'実質公債費比率（分子）の構造'!M$46</f>
        <v>-</v>
      </c>
      <c r="I48" s="166"/>
      <c r="J48" s="166"/>
      <c r="K48" s="166" t="str">
        <f>'実質公債費比率（分子）の構造'!N$46</f>
        <v>-</v>
      </c>
      <c r="L48" s="166"/>
      <c r="M48" s="166"/>
      <c r="N48" s="166" t="str">
        <f>'実質公債費比率（分子）の構造'!O$46</f>
        <v>-</v>
      </c>
      <c r="O48" s="166"/>
      <c r="P48" s="166"/>
    </row>
    <row r="49" spans="1:16" x14ac:dyDescent="0.15">
      <c r="A49" s="166" t="s">
        <v>66</v>
      </c>
      <c r="B49" s="166">
        <f>'実質公債費比率（分子）の構造'!K$45</f>
        <v>2649</v>
      </c>
      <c r="C49" s="166"/>
      <c r="D49" s="166"/>
      <c r="E49" s="166">
        <f>'実質公債費比率（分子）の構造'!L$45</f>
        <v>2579</v>
      </c>
      <c r="F49" s="166"/>
      <c r="G49" s="166"/>
      <c r="H49" s="166">
        <f>'実質公債費比率（分子）の構造'!M$45</f>
        <v>2528</v>
      </c>
      <c r="I49" s="166"/>
      <c r="J49" s="166"/>
      <c r="K49" s="166">
        <f>'実質公債費比率（分子）の構造'!N$45</f>
        <v>2680</v>
      </c>
      <c r="L49" s="166"/>
      <c r="M49" s="166"/>
      <c r="N49" s="166">
        <f>'実質公債費比率（分子）の構造'!O$45</f>
        <v>2530</v>
      </c>
      <c r="O49" s="166"/>
      <c r="P49" s="166"/>
    </row>
    <row r="50" spans="1:16" x14ac:dyDescent="0.15">
      <c r="A50" s="166" t="s">
        <v>67</v>
      </c>
      <c r="B50" s="166" t="e">
        <f>NA()</f>
        <v>#N/A</v>
      </c>
      <c r="C50" s="166">
        <f>IF(ISNUMBER('実質公債費比率（分子）の構造'!K$53),'実質公債費比率（分子）の構造'!K$53,NA())</f>
        <v>695</v>
      </c>
      <c r="D50" s="166" t="e">
        <f>NA()</f>
        <v>#N/A</v>
      </c>
      <c r="E50" s="166" t="e">
        <f>NA()</f>
        <v>#N/A</v>
      </c>
      <c r="F50" s="166">
        <f>IF(ISNUMBER('実質公債費比率（分子）の構造'!L$53),'実質公債費比率（分子）の構造'!L$53,NA())</f>
        <v>588</v>
      </c>
      <c r="G50" s="166" t="e">
        <f>NA()</f>
        <v>#N/A</v>
      </c>
      <c r="H50" s="166" t="e">
        <f>NA()</f>
        <v>#N/A</v>
      </c>
      <c r="I50" s="166">
        <f>IF(ISNUMBER('実質公債費比率（分子）の構造'!M$53),'実質公債費比率（分子）の構造'!M$53,NA())</f>
        <v>567</v>
      </c>
      <c r="J50" s="166" t="e">
        <f>NA()</f>
        <v>#N/A</v>
      </c>
      <c r="K50" s="166" t="e">
        <f>NA()</f>
        <v>#N/A</v>
      </c>
      <c r="L50" s="166">
        <f>IF(ISNUMBER('実質公債費比率（分子）の構造'!N$53),'実質公債費比率（分子）の構造'!N$53,NA())</f>
        <v>693</v>
      </c>
      <c r="M50" s="166" t="e">
        <f>NA()</f>
        <v>#N/A</v>
      </c>
      <c r="N50" s="166" t="e">
        <f>NA()</f>
        <v>#N/A</v>
      </c>
      <c r="O50" s="166">
        <f>IF(ISNUMBER('実質公債費比率（分子）の構造'!O$53),'実質公債費比率（分子）の構造'!O$53,NA())</f>
        <v>606</v>
      </c>
      <c r="P50" s="166" t="e">
        <f>NA()</f>
        <v>#N/A</v>
      </c>
    </row>
    <row r="53" spans="1:16" x14ac:dyDescent="0.15">
      <c r="A53" s="138" t="s">
        <v>68</v>
      </c>
    </row>
    <row r="54" spans="1:16" x14ac:dyDescent="0.15">
      <c r="A54" s="165"/>
      <c r="B54" s="165" t="str">
        <f>'将来負担比率（分子）の構造'!I$40</f>
        <v>R01</v>
      </c>
      <c r="C54" s="165"/>
      <c r="D54" s="165"/>
      <c r="E54" s="165" t="str">
        <f>'将来負担比率（分子）の構造'!J$40</f>
        <v>R02</v>
      </c>
      <c r="F54" s="165"/>
      <c r="G54" s="165"/>
      <c r="H54" s="165" t="str">
        <f>'将来負担比率（分子）の構造'!K$40</f>
        <v>R03</v>
      </c>
      <c r="I54" s="165"/>
      <c r="J54" s="165"/>
      <c r="K54" s="165" t="str">
        <f>'将来負担比率（分子）の構造'!L$40</f>
        <v>R04</v>
      </c>
      <c r="L54" s="165"/>
      <c r="M54" s="165"/>
      <c r="N54" s="165" t="str">
        <f>'将来負担比率（分子）の構造'!M$40</f>
        <v>R05</v>
      </c>
      <c r="O54" s="165"/>
      <c r="P54" s="165"/>
    </row>
    <row r="55" spans="1:16" x14ac:dyDescent="0.15">
      <c r="A55" s="165"/>
      <c r="B55" s="165" t="s">
        <v>69</v>
      </c>
      <c r="C55" s="165"/>
      <c r="D55" s="165" t="s">
        <v>70</v>
      </c>
      <c r="E55" s="165" t="s">
        <v>69</v>
      </c>
      <c r="F55" s="165"/>
      <c r="G55" s="165" t="s">
        <v>70</v>
      </c>
      <c r="H55" s="165" t="s">
        <v>69</v>
      </c>
      <c r="I55" s="165"/>
      <c r="J55" s="165" t="s">
        <v>70</v>
      </c>
      <c r="K55" s="165" t="s">
        <v>69</v>
      </c>
      <c r="L55" s="165"/>
      <c r="M55" s="165" t="s">
        <v>70</v>
      </c>
      <c r="N55" s="165" t="s">
        <v>69</v>
      </c>
      <c r="O55" s="165"/>
      <c r="P55" s="165" t="s">
        <v>70</v>
      </c>
    </row>
    <row r="56" spans="1:16" x14ac:dyDescent="0.15">
      <c r="A56" s="165" t="s">
        <v>43</v>
      </c>
      <c r="B56" s="165"/>
      <c r="C56" s="165"/>
      <c r="D56" s="165">
        <f>'将来負担比率（分子）の構造'!I$52</f>
        <v>25153</v>
      </c>
      <c r="E56" s="165"/>
      <c r="F56" s="165"/>
      <c r="G56" s="165">
        <f>'将来負担比率（分子）の構造'!J$52</f>
        <v>24739</v>
      </c>
      <c r="H56" s="165"/>
      <c r="I56" s="165"/>
      <c r="J56" s="165">
        <f>'将来負担比率（分子）の構造'!K$52</f>
        <v>23532</v>
      </c>
      <c r="K56" s="165"/>
      <c r="L56" s="165"/>
      <c r="M56" s="165">
        <f>'将来負担比率（分子）の構造'!L$52</f>
        <v>21307</v>
      </c>
      <c r="N56" s="165"/>
      <c r="O56" s="165"/>
      <c r="P56" s="165">
        <f>'将来負担比率（分子）の構造'!M$52</f>
        <v>21055</v>
      </c>
    </row>
    <row r="57" spans="1:16" x14ac:dyDescent="0.15">
      <c r="A57" s="165" t="s">
        <v>42</v>
      </c>
      <c r="B57" s="165"/>
      <c r="C57" s="165"/>
      <c r="D57" s="165">
        <f>'将来負担比率（分子）の構造'!I$51</f>
        <v>552</v>
      </c>
      <c r="E57" s="165"/>
      <c r="F57" s="165"/>
      <c r="G57" s="165">
        <f>'将来負担比率（分子）の構造'!J$51</f>
        <v>497</v>
      </c>
      <c r="H57" s="165"/>
      <c r="I57" s="165"/>
      <c r="J57" s="165">
        <f>'将来負担比率（分子）の構造'!K$51</f>
        <v>437</v>
      </c>
      <c r="K57" s="165"/>
      <c r="L57" s="165"/>
      <c r="M57" s="165">
        <f>'将来負担比率（分子）の構造'!L$51</f>
        <v>404</v>
      </c>
      <c r="N57" s="165"/>
      <c r="O57" s="165"/>
      <c r="P57" s="165">
        <f>'将来負担比率（分子）の構造'!M$51</f>
        <v>274</v>
      </c>
    </row>
    <row r="58" spans="1:16" x14ac:dyDescent="0.15">
      <c r="A58" s="165" t="s">
        <v>41</v>
      </c>
      <c r="B58" s="165"/>
      <c r="C58" s="165"/>
      <c r="D58" s="165">
        <f>'将来負担比率（分子）の構造'!I$50</f>
        <v>4876</v>
      </c>
      <c r="E58" s="165"/>
      <c r="F58" s="165"/>
      <c r="G58" s="165">
        <f>'将来負担比率（分子）の構造'!J$50</f>
        <v>5285</v>
      </c>
      <c r="H58" s="165"/>
      <c r="I58" s="165"/>
      <c r="J58" s="165">
        <f>'将来負担比率（分子）の構造'!K$50</f>
        <v>5696</v>
      </c>
      <c r="K58" s="165"/>
      <c r="L58" s="165"/>
      <c r="M58" s="165">
        <f>'将来負担比率（分子）の構造'!L$50</f>
        <v>6608</v>
      </c>
      <c r="N58" s="165"/>
      <c r="O58" s="165"/>
      <c r="P58" s="165">
        <f>'将来負担比率（分子）の構造'!M$50</f>
        <v>7367</v>
      </c>
    </row>
    <row r="59" spans="1:16" x14ac:dyDescent="0.15">
      <c r="A59" s="165" t="s">
        <v>39</v>
      </c>
      <c r="B59" s="165" t="str">
        <f>'将来負担比率（分子）の構造'!I$49</f>
        <v>-</v>
      </c>
      <c r="C59" s="165"/>
      <c r="D59" s="165"/>
      <c r="E59" s="165" t="str">
        <f>'将来負担比率（分子）の構造'!J$49</f>
        <v>-</v>
      </c>
      <c r="F59" s="165"/>
      <c r="G59" s="165"/>
      <c r="H59" s="165" t="str">
        <f>'将来負担比率（分子）の構造'!K$49</f>
        <v>-</v>
      </c>
      <c r="I59" s="165"/>
      <c r="J59" s="165"/>
      <c r="K59" s="165" t="str">
        <f>'将来負担比率（分子）の構造'!L$49</f>
        <v>-</v>
      </c>
      <c r="L59" s="165"/>
      <c r="M59" s="165"/>
      <c r="N59" s="165" t="str">
        <f>'将来負担比率（分子）の構造'!M$49</f>
        <v>-</v>
      </c>
      <c r="O59" s="165"/>
      <c r="P59" s="165"/>
    </row>
    <row r="60" spans="1:16" x14ac:dyDescent="0.15">
      <c r="A60" s="165" t="s">
        <v>38</v>
      </c>
      <c r="B60" s="165" t="str">
        <f>'将来負担比率（分子）の構造'!I$48</f>
        <v>-</v>
      </c>
      <c r="C60" s="165"/>
      <c r="D60" s="165"/>
      <c r="E60" s="165" t="str">
        <f>'将来負担比率（分子）の構造'!J$48</f>
        <v>-</v>
      </c>
      <c r="F60" s="165"/>
      <c r="G60" s="165"/>
      <c r="H60" s="165" t="str">
        <f>'将来負担比率（分子）の構造'!K$48</f>
        <v>-</v>
      </c>
      <c r="I60" s="165"/>
      <c r="J60" s="165"/>
      <c r="K60" s="165" t="str">
        <f>'将来負担比率（分子）の構造'!L$48</f>
        <v>-</v>
      </c>
      <c r="L60" s="165"/>
      <c r="M60" s="165"/>
      <c r="N60" s="165" t="str">
        <f>'将来負担比率（分子）の構造'!M$48</f>
        <v>-</v>
      </c>
      <c r="O60" s="165"/>
      <c r="P60" s="165"/>
    </row>
    <row r="61" spans="1:16" x14ac:dyDescent="0.15">
      <c r="A61" s="165" t="s">
        <v>36</v>
      </c>
      <c r="B61" s="165" t="str">
        <f>'将来負担比率（分子）の構造'!I$46</f>
        <v>-</v>
      </c>
      <c r="C61" s="165"/>
      <c r="D61" s="165"/>
      <c r="E61" s="165" t="str">
        <f>'将来負担比率（分子）の構造'!J$46</f>
        <v>-</v>
      </c>
      <c r="F61" s="165"/>
      <c r="G61" s="165"/>
      <c r="H61" s="165" t="str">
        <f>'将来負担比率（分子）の構造'!K$46</f>
        <v>-</v>
      </c>
      <c r="I61" s="165"/>
      <c r="J61" s="165"/>
      <c r="K61" s="165" t="str">
        <f>'将来負担比率（分子）の構造'!L$46</f>
        <v>-</v>
      </c>
      <c r="L61" s="165"/>
      <c r="M61" s="165"/>
      <c r="N61" s="165" t="str">
        <f>'将来負担比率（分子）の構造'!M$46</f>
        <v>-</v>
      </c>
      <c r="O61" s="165"/>
      <c r="P61" s="165"/>
    </row>
    <row r="62" spans="1:16" x14ac:dyDescent="0.15">
      <c r="A62" s="165" t="s">
        <v>35</v>
      </c>
      <c r="B62" s="165">
        <f>'将来負担比率（分子）の構造'!I$45</f>
        <v>3188</v>
      </c>
      <c r="C62" s="165"/>
      <c r="D62" s="165"/>
      <c r="E62" s="165">
        <f>'将来負担比率（分子）の構造'!J$45</f>
        <v>3083</v>
      </c>
      <c r="F62" s="165"/>
      <c r="G62" s="165"/>
      <c r="H62" s="165">
        <f>'将来負担比率（分子）の構造'!K$45</f>
        <v>3107</v>
      </c>
      <c r="I62" s="165"/>
      <c r="J62" s="165"/>
      <c r="K62" s="165">
        <f>'将来負担比率（分子）の構造'!L$45</f>
        <v>3257</v>
      </c>
      <c r="L62" s="165"/>
      <c r="M62" s="165"/>
      <c r="N62" s="165">
        <f>'将来負担比率（分子）の構造'!M$45</f>
        <v>3305</v>
      </c>
      <c r="O62" s="165"/>
      <c r="P62" s="165"/>
    </row>
    <row r="63" spans="1:16" x14ac:dyDescent="0.15">
      <c r="A63" s="165" t="s">
        <v>34</v>
      </c>
      <c r="B63" s="165" t="str">
        <f>'将来負担比率（分子）の構造'!I$44</f>
        <v>-</v>
      </c>
      <c r="C63" s="165"/>
      <c r="D63" s="165"/>
      <c r="E63" s="165" t="str">
        <f>'将来負担比率（分子）の構造'!J$44</f>
        <v>-</v>
      </c>
      <c r="F63" s="165"/>
      <c r="G63" s="165"/>
      <c r="H63" s="165" t="str">
        <f>'将来負担比率（分子）の構造'!K$44</f>
        <v>-</v>
      </c>
      <c r="I63" s="165"/>
      <c r="J63" s="165"/>
      <c r="K63" s="165" t="str">
        <f>'将来負担比率（分子）の構造'!L$44</f>
        <v>-</v>
      </c>
      <c r="L63" s="165"/>
      <c r="M63" s="165"/>
      <c r="N63" s="165" t="str">
        <f>'将来負担比率（分子）の構造'!M$44</f>
        <v>-</v>
      </c>
      <c r="O63" s="165"/>
      <c r="P63" s="165"/>
    </row>
    <row r="64" spans="1:16" x14ac:dyDescent="0.15">
      <c r="A64" s="165" t="s">
        <v>33</v>
      </c>
      <c r="B64" s="165">
        <f>'将来負担比率（分子）の構造'!I$43</f>
        <v>6070</v>
      </c>
      <c r="C64" s="165"/>
      <c r="D64" s="165"/>
      <c r="E64" s="165">
        <f>'将来負担比率（分子）の構造'!J$43</f>
        <v>5870</v>
      </c>
      <c r="F64" s="165"/>
      <c r="G64" s="165"/>
      <c r="H64" s="165">
        <f>'将来負担比率（分子）の構造'!K$43</f>
        <v>5637</v>
      </c>
      <c r="I64" s="165"/>
      <c r="J64" s="165"/>
      <c r="K64" s="165">
        <f>'将来負担比率（分子）の構造'!L$43</f>
        <v>5219</v>
      </c>
      <c r="L64" s="165"/>
      <c r="M64" s="165"/>
      <c r="N64" s="165">
        <f>'将来負担比率（分子）の構造'!M$43</f>
        <v>4992</v>
      </c>
      <c r="O64" s="165"/>
      <c r="P64" s="165"/>
    </row>
    <row r="65" spans="1:16" x14ac:dyDescent="0.15">
      <c r="A65" s="165" t="s">
        <v>32</v>
      </c>
      <c r="B65" s="165">
        <f>'将来負担比率（分子）の構造'!I$42</f>
        <v>11</v>
      </c>
      <c r="C65" s="165"/>
      <c r="D65" s="165"/>
      <c r="E65" s="165">
        <f>'将来負担比率（分子）の構造'!J$42</f>
        <v>6</v>
      </c>
      <c r="F65" s="165"/>
      <c r="G65" s="165"/>
      <c r="H65" s="165" t="str">
        <f>'将来負担比率（分子）の構造'!K$42</f>
        <v>-</v>
      </c>
      <c r="I65" s="165"/>
      <c r="J65" s="165"/>
      <c r="K65" s="165" t="str">
        <f>'将来負担比率（分子）の構造'!L$42</f>
        <v>-</v>
      </c>
      <c r="L65" s="165"/>
      <c r="M65" s="165"/>
      <c r="N65" s="165" t="str">
        <f>'将来負担比率（分子）の構造'!M$42</f>
        <v>-</v>
      </c>
      <c r="O65" s="165"/>
      <c r="P65" s="165"/>
    </row>
    <row r="66" spans="1:16" x14ac:dyDescent="0.15">
      <c r="A66" s="165" t="s">
        <v>31</v>
      </c>
      <c r="B66" s="165">
        <f>'将来負担比率（分子）の構造'!I$41</f>
        <v>23854</v>
      </c>
      <c r="C66" s="165"/>
      <c r="D66" s="165"/>
      <c r="E66" s="165">
        <f>'将来負担比率（分子）の構造'!J$41</f>
        <v>23191</v>
      </c>
      <c r="F66" s="165"/>
      <c r="G66" s="165"/>
      <c r="H66" s="165">
        <f>'将来負担比率（分子）の構造'!K$41</f>
        <v>21898</v>
      </c>
      <c r="I66" s="165"/>
      <c r="J66" s="165"/>
      <c r="K66" s="165">
        <f>'将来負担比率（分子）の構造'!L$41</f>
        <v>20700</v>
      </c>
      <c r="L66" s="165"/>
      <c r="M66" s="165"/>
      <c r="N66" s="165">
        <f>'将来負担比率（分子）の構造'!M$41</f>
        <v>19181</v>
      </c>
      <c r="O66" s="165"/>
      <c r="P66" s="165"/>
    </row>
    <row r="67" spans="1:16" x14ac:dyDescent="0.15">
      <c r="A67" s="165" t="s">
        <v>71</v>
      </c>
      <c r="B67" s="165" t="e">
        <f>NA()</f>
        <v>#N/A</v>
      </c>
      <c r="C67" s="165">
        <f>IF(ISNUMBER('将来負担比率（分子）の構造'!I$53), IF('将来負担比率（分子）の構造'!I$53 &lt; 0, 0, '将来負担比率（分子）の構造'!I$53), NA())</f>
        <v>2542</v>
      </c>
      <c r="D67" s="165" t="e">
        <f>NA()</f>
        <v>#N/A</v>
      </c>
      <c r="E67" s="165" t="e">
        <f>NA()</f>
        <v>#N/A</v>
      </c>
      <c r="F67" s="165">
        <f>IF(ISNUMBER('将来負担比率（分子）の構造'!J$53), IF('将来負担比率（分子）の構造'!J$53 &lt; 0, 0, '将来負担比率（分子）の構造'!J$53), NA())</f>
        <v>1627</v>
      </c>
      <c r="G67" s="165" t="e">
        <f>NA()</f>
        <v>#N/A</v>
      </c>
      <c r="H67" s="165" t="e">
        <f>NA()</f>
        <v>#N/A</v>
      </c>
      <c r="I67" s="165">
        <f>IF(ISNUMBER('将来負担比率（分子）の構造'!K$53), IF('将来負担比率（分子）の構造'!K$53 &lt; 0, 0, '将来負担比率（分子）の構造'!K$53), NA())</f>
        <v>977</v>
      </c>
      <c r="J67" s="165" t="e">
        <f>NA()</f>
        <v>#N/A</v>
      </c>
      <c r="K67" s="165" t="e">
        <f>NA()</f>
        <v>#N/A</v>
      </c>
      <c r="L67" s="165">
        <f>IF(ISNUMBER('将来負担比率（分子）の構造'!L$53), IF('将来負担比率（分子）の構造'!L$53 &lt; 0, 0, '将来負担比率（分子）の構造'!L$53), NA())</f>
        <v>858</v>
      </c>
      <c r="M67" s="165" t="e">
        <f>NA()</f>
        <v>#N/A</v>
      </c>
      <c r="N67" s="165" t="e">
        <f>NA()</f>
        <v>#N/A</v>
      </c>
      <c r="O67" s="165">
        <f>IF(ISNUMBER('将来負担比率（分子）の構造'!M$53), IF('将来負担比率（分子）の構造'!M$53 &lt; 0, 0, '将来負担比率（分子）の構造'!M$53), NA())</f>
        <v>0</v>
      </c>
      <c r="P67" s="165" t="e">
        <f>NA()</f>
        <v>#N/A</v>
      </c>
    </row>
    <row r="70" spans="1:16" x14ac:dyDescent="0.15">
      <c r="A70" s="167" t="s">
        <v>72</v>
      </c>
      <c r="B70" s="167"/>
      <c r="C70" s="167"/>
      <c r="D70" s="167"/>
      <c r="E70" s="167"/>
      <c r="F70" s="167"/>
    </row>
    <row r="71" spans="1:16" x14ac:dyDescent="0.15">
      <c r="A71" s="168"/>
      <c r="B71" s="168" t="str">
        <f>基金残高に係る経年分析!F54</f>
        <v>R03</v>
      </c>
      <c r="C71" s="168" t="str">
        <f>基金残高に係る経年分析!G54</f>
        <v>R04</v>
      </c>
      <c r="D71" s="168" t="str">
        <f>基金残高に係る経年分析!H54</f>
        <v>R05</v>
      </c>
    </row>
    <row r="72" spans="1:16" x14ac:dyDescent="0.15">
      <c r="A72" s="168" t="s">
        <v>73</v>
      </c>
      <c r="B72" s="169">
        <f>基金残高に係る経年分析!F55</f>
        <v>3048</v>
      </c>
      <c r="C72" s="169">
        <f>基金残高に係る経年分析!G55</f>
        <v>3746</v>
      </c>
      <c r="D72" s="169">
        <f>基金残高に係る経年分析!H55</f>
        <v>4523</v>
      </c>
    </row>
    <row r="73" spans="1:16" x14ac:dyDescent="0.15">
      <c r="A73" s="168" t="s">
        <v>74</v>
      </c>
      <c r="B73" s="169">
        <f>基金残高に係る経年分析!F56</f>
        <v>167</v>
      </c>
      <c r="C73" s="169">
        <f>基金残高に係る経年分析!G56</f>
        <v>164</v>
      </c>
      <c r="D73" s="169">
        <f>基金残高に係る経年分析!H56</f>
        <v>158</v>
      </c>
    </row>
    <row r="74" spans="1:16" x14ac:dyDescent="0.15">
      <c r="A74" s="168" t="s">
        <v>75</v>
      </c>
      <c r="B74" s="169">
        <f>基金残高に係る経年分析!F57</f>
        <v>3379</v>
      </c>
      <c r="C74" s="169">
        <f>基金残高に係る経年分析!G57</f>
        <v>3394</v>
      </c>
      <c r="D74" s="169">
        <f>基金残高に係る経年分析!H57</f>
        <v>3129</v>
      </c>
    </row>
  </sheetData>
  <sheetProtection algorithmName="SHA-512" hashValue="E70N9l9qbiU17HLYIFPJOVhmfZ92Re4agnVlJrDbP4b9sFy9MwJNFcsaDtJrgoEBAaxtvbMhinaRVwHvaMaXmQ==" saltValue="FGMT/tfxnoU2Fu9udRH/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4" customWidth="1"/>
    <col min="2" max="2" width="2.375" style="204" customWidth="1"/>
    <col min="3" max="16" width="2.625" style="204" customWidth="1"/>
    <col min="17" max="17" width="2.375" style="204" customWidth="1"/>
    <col min="18" max="95" width="1.625" style="204" customWidth="1"/>
    <col min="96" max="133" width="1.625" style="216" customWidth="1"/>
    <col min="134" max="143" width="1.625" style="204" customWidth="1"/>
    <col min="144" max="16384" width="0" style="204"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615" t="s">
        <v>203</v>
      </c>
      <c r="DI1" s="616"/>
      <c r="DJ1" s="616"/>
      <c r="DK1" s="616"/>
      <c r="DL1" s="616"/>
      <c r="DM1" s="616"/>
      <c r="DN1" s="617"/>
      <c r="DO1" s="204"/>
      <c r="DP1" s="615" t="s">
        <v>204</v>
      </c>
      <c r="DQ1" s="616"/>
      <c r="DR1" s="616"/>
      <c r="DS1" s="616"/>
      <c r="DT1" s="616"/>
      <c r="DU1" s="616"/>
      <c r="DV1" s="616"/>
      <c r="DW1" s="616"/>
      <c r="DX1" s="616"/>
      <c r="DY1" s="616"/>
      <c r="DZ1" s="616"/>
      <c r="EA1" s="616"/>
      <c r="EB1" s="616"/>
      <c r="EC1" s="617"/>
      <c r="ED1" s="203"/>
      <c r="EE1" s="203"/>
      <c r="EF1" s="203"/>
      <c r="EG1" s="203"/>
      <c r="EH1" s="203"/>
      <c r="EI1" s="203"/>
      <c r="EJ1" s="203"/>
      <c r="EK1" s="203"/>
      <c r="EL1" s="203"/>
      <c r="EM1" s="203"/>
    </row>
    <row r="2" spans="2:143" ht="22.5" customHeight="1" x14ac:dyDescent="0.15">
      <c r="B2" s="205" t="s">
        <v>205</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row>
    <row r="3" spans="2:143" ht="11.25" customHeight="1" x14ac:dyDescent="0.15">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216</v>
      </c>
      <c r="C5" s="623"/>
      <c r="D5" s="623"/>
      <c r="E5" s="623"/>
      <c r="F5" s="623"/>
      <c r="G5" s="623"/>
      <c r="H5" s="623"/>
      <c r="I5" s="623"/>
      <c r="J5" s="623"/>
      <c r="K5" s="623"/>
      <c r="L5" s="623"/>
      <c r="M5" s="623"/>
      <c r="N5" s="623"/>
      <c r="O5" s="623"/>
      <c r="P5" s="623"/>
      <c r="Q5" s="624"/>
      <c r="R5" s="625">
        <v>3549156</v>
      </c>
      <c r="S5" s="626"/>
      <c r="T5" s="626"/>
      <c r="U5" s="626"/>
      <c r="V5" s="626"/>
      <c r="W5" s="626"/>
      <c r="X5" s="626"/>
      <c r="Y5" s="627"/>
      <c r="Z5" s="628">
        <v>15.5</v>
      </c>
      <c r="AA5" s="628"/>
      <c r="AB5" s="628"/>
      <c r="AC5" s="628"/>
      <c r="AD5" s="629">
        <v>3548629</v>
      </c>
      <c r="AE5" s="629"/>
      <c r="AF5" s="629"/>
      <c r="AG5" s="629"/>
      <c r="AH5" s="629"/>
      <c r="AI5" s="629"/>
      <c r="AJ5" s="629"/>
      <c r="AK5" s="629"/>
      <c r="AL5" s="630">
        <v>27.7</v>
      </c>
      <c r="AM5" s="631"/>
      <c r="AN5" s="631"/>
      <c r="AO5" s="632"/>
      <c r="AP5" s="622" t="s">
        <v>217</v>
      </c>
      <c r="AQ5" s="623"/>
      <c r="AR5" s="623"/>
      <c r="AS5" s="623"/>
      <c r="AT5" s="623"/>
      <c r="AU5" s="623"/>
      <c r="AV5" s="623"/>
      <c r="AW5" s="623"/>
      <c r="AX5" s="623"/>
      <c r="AY5" s="623"/>
      <c r="AZ5" s="623"/>
      <c r="BA5" s="623"/>
      <c r="BB5" s="623"/>
      <c r="BC5" s="623"/>
      <c r="BD5" s="623"/>
      <c r="BE5" s="623"/>
      <c r="BF5" s="624"/>
      <c r="BG5" s="636">
        <v>3491438</v>
      </c>
      <c r="BH5" s="637"/>
      <c r="BI5" s="637"/>
      <c r="BJ5" s="637"/>
      <c r="BK5" s="637"/>
      <c r="BL5" s="637"/>
      <c r="BM5" s="637"/>
      <c r="BN5" s="638"/>
      <c r="BO5" s="639">
        <v>98.4</v>
      </c>
      <c r="BP5" s="639"/>
      <c r="BQ5" s="639"/>
      <c r="BR5" s="639"/>
      <c r="BS5" s="640">
        <v>36620</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15">
      <c r="B6" s="633" t="s">
        <v>221</v>
      </c>
      <c r="C6" s="634"/>
      <c r="D6" s="634"/>
      <c r="E6" s="634"/>
      <c r="F6" s="634"/>
      <c r="G6" s="634"/>
      <c r="H6" s="634"/>
      <c r="I6" s="634"/>
      <c r="J6" s="634"/>
      <c r="K6" s="634"/>
      <c r="L6" s="634"/>
      <c r="M6" s="634"/>
      <c r="N6" s="634"/>
      <c r="O6" s="634"/>
      <c r="P6" s="634"/>
      <c r="Q6" s="635"/>
      <c r="R6" s="636">
        <v>238130</v>
      </c>
      <c r="S6" s="637"/>
      <c r="T6" s="637"/>
      <c r="U6" s="637"/>
      <c r="V6" s="637"/>
      <c r="W6" s="637"/>
      <c r="X6" s="637"/>
      <c r="Y6" s="638"/>
      <c r="Z6" s="639">
        <v>1</v>
      </c>
      <c r="AA6" s="639"/>
      <c r="AB6" s="639"/>
      <c r="AC6" s="639"/>
      <c r="AD6" s="640">
        <v>238130</v>
      </c>
      <c r="AE6" s="640"/>
      <c r="AF6" s="640"/>
      <c r="AG6" s="640"/>
      <c r="AH6" s="640"/>
      <c r="AI6" s="640"/>
      <c r="AJ6" s="640"/>
      <c r="AK6" s="640"/>
      <c r="AL6" s="641">
        <v>1.9</v>
      </c>
      <c r="AM6" s="642"/>
      <c r="AN6" s="642"/>
      <c r="AO6" s="643"/>
      <c r="AP6" s="633" t="s">
        <v>222</v>
      </c>
      <c r="AQ6" s="634"/>
      <c r="AR6" s="634"/>
      <c r="AS6" s="634"/>
      <c r="AT6" s="634"/>
      <c r="AU6" s="634"/>
      <c r="AV6" s="634"/>
      <c r="AW6" s="634"/>
      <c r="AX6" s="634"/>
      <c r="AY6" s="634"/>
      <c r="AZ6" s="634"/>
      <c r="BA6" s="634"/>
      <c r="BB6" s="634"/>
      <c r="BC6" s="634"/>
      <c r="BD6" s="634"/>
      <c r="BE6" s="634"/>
      <c r="BF6" s="635"/>
      <c r="BG6" s="636">
        <v>3491438</v>
      </c>
      <c r="BH6" s="637"/>
      <c r="BI6" s="637"/>
      <c r="BJ6" s="637"/>
      <c r="BK6" s="637"/>
      <c r="BL6" s="637"/>
      <c r="BM6" s="637"/>
      <c r="BN6" s="638"/>
      <c r="BO6" s="639">
        <v>98.4</v>
      </c>
      <c r="BP6" s="639"/>
      <c r="BQ6" s="639"/>
      <c r="BR6" s="639"/>
      <c r="BS6" s="640">
        <v>36620</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167161</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167148</v>
      </c>
      <c r="DR6" s="637"/>
      <c r="DS6" s="637"/>
      <c r="DT6" s="637"/>
      <c r="DU6" s="637"/>
      <c r="DV6" s="637"/>
      <c r="DW6" s="637"/>
      <c r="DX6" s="637"/>
      <c r="DY6" s="637"/>
      <c r="DZ6" s="637"/>
      <c r="EA6" s="637"/>
      <c r="EB6" s="637"/>
      <c r="EC6" s="646"/>
    </row>
    <row r="7" spans="2:143" ht="11.25" customHeight="1" x14ac:dyDescent="0.15">
      <c r="B7" s="633" t="s">
        <v>224</v>
      </c>
      <c r="C7" s="634"/>
      <c r="D7" s="634"/>
      <c r="E7" s="634"/>
      <c r="F7" s="634"/>
      <c r="G7" s="634"/>
      <c r="H7" s="634"/>
      <c r="I7" s="634"/>
      <c r="J7" s="634"/>
      <c r="K7" s="634"/>
      <c r="L7" s="634"/>
      <c r="M7" s="634"/>
      <c r="N7" s="634"/>
      <c r="O7" s="634"/>
      <c r="P7" s="634"/>
      <c r="Q7" s="635"/>
      <c r="R7" s="636">
        <v>2214</v>
      </c>
      <c r="S7" s="637"/>
      <c r="T7" s="637"/>
      <c r="U7" s="637"/>
      <c r="V7" s="637"/>
      <c r="W7" s="637"/>
      <c r="X7" s="637"/>
      <c r="Y7" s="638"/>
      <c r="Z7" s="639">
        <v>0</v>
      </c>
      <c r="AA7" s="639"/>
      <c r="AB7" s="639"/>
      <c r="AC7" s="639"/>
      <c r="AD7" s="640">
        <v>2214</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1495194</v>
      </c>
      <c r="BH7" s="637"/>
      <c r="BI7" s="637"/>
      <c r="BJ7" s="637"/>
      <c r="BK7" s="637"/>
      <c r="BL7" s="637"/>
      <c r="BM7" s="637"/>
      <c r="BN7" s="638"/>
      <c r="BO7" s="639">
        <v>42.1</v>
      </c>
      <c r="BP7" s="639"/>
      <c r="BQ7" s="639"/>
      <c r="BR7" s="639"/>
      <c r="BS7" s="640">
        <v>36620</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3759112</v>
      </c>
      <c r="CS7" s="637"/>
      <c r="CT7" s="637"/>
      <c r="CU7" s="637"/>
      <c r="CV7" s="637"/>
      <c r="CW7" s="637"/>
      <c r="CX7" s="637"/>
      <c r="CY7" s="638"/>
      <c r="CZ7" s="639">
        <v>17.5</v>
      </c>
      <c r="DA7" s="639"/>
      <c r="DB7" s="639"/>
      <c r="DC7" s="639"/>
      <c r="DD7" s="645">
        <v>147431</v>
      </c>
      <c r="DE7" s="637"/>
      <c r="DF7" s="637"/>
      <c r="DG7" s="637"/>
      <c r="DH7" s="637"/>
      <c r="DI7" s="637"/>
      <c r="DJ7" s="637"/>
      <c r="DK7" s="637"/>
      <c r="DL7" s="637"/>
      <c r="DM7" s="637"/>
      <c r="DN7" s="637"/>
      <c r="DO7" s="637"/>
      <c r="DP7" s="638"/>
      <c r="DQ7" s="645">
        <v>3398637</v>
      </c>
      <c r="DR7" s="637"/>
      <c r="DS7" s="637"/>
      <c r="DT7" s="637"/>
      <c r="DU7" s="637"/>
      <c r="DV7" s="637"/>
      <c r="DW7" s="637"/>
      <c r="DX7" s="637"/>
      <c r="DY7" s="637"/>
      <c r="DZ7" s="637"/>
      <c r="EA7" s="637"/>
      <c r="EB7" s="637"/>
      <c r="EC7" s="646"/>
    </row>
    <row r="8" spans="2:143" ht="11.25" customHeight="1" x14ac:dyDescent="0.15">
      <c r="B8" s="633" t="s">
        <v>227</v>
      </c>
      <c r="C8" s="634"/>
      <c r="D8" s="634"/>
      <c r="E8" s="634"/>
      <c r="F8" s="634"/>
      <c r="G8" s="634"/>
      <c r="H8" s="634"/>
      <c r="I8" s="634"/>
      <c r="J8" s="634"/>
      <c r="K8" s="634"/>
      <c r="L8" s="634"/>
      <c r="M8" s="634"/>
      <c r="N8" s="634"/>
      <c r="O8" s="634"/>
      <c r="P8" s="634"/>
      <c r="Q8" s="635"/>
      <c r="R8" s="636">
        <v>20403</v>
      </c>
      <c r="S8" s="637"/>
      <c r="T8" s="637"/>
      <c r="U8" s="637"/>
      <c r="V8" s="637"/>
      <c r="W8" s="637"/>
      <c r="X8" s="637"/>
      <c r="Y8" s="638"/>
      <c r="Z8" s="639">
        <v>0.1</v>
      </c>
      <c r="AA8" s="639"/>
      <c r="AB8" s="639"/>
      <c r="AC8" s="639"/>
      <c r="AD8" s="640">
        <v>20403</v>
      </c>
      <c r="AE8" s="640"/>
      <c r="AF8" s="640"/>
      <c r="AG8" s="640"/>
      <c r="AH8" s="640"/>
      <c r="AI8" s="640"/>
      <c r="AJ8" s="640"/>
      <c r="AK8" s="640"/>
      <c r="AL8" s="641">
        <v>0.2</v>
      </c>
      <c r="AM8" s="642"/>
      <c r="AN8" s="642"/>
      <c r="AO8" s="643"/>
      <c r="AP8" s="633" t="s">
        <v>228</v>
      </c>
      <c r="AQ8" s="634"/>
      <c r="AR8" s="634"/>
      <c r="AS8" s="634"/>
      <c r="AT8" s="634"/>
      <c r="AU8" s="634"/>
      <c r="AV8" s="634"/>
      <c r="AW8" s="634"/>
      <c r="AX8" s="634"/>
      <c r="AY8" s="634"/>
      <c r="AZ8" s="634"/>
      <c r="BA8" s="634"/>
      <c r="BB8" s="634"/>
      <c r="BC8" s="634"/>
      <c r="BD8" s="634"/>
      <c r="BE8" s="634"/>
      <c r="BF8" s="635"/>
      <c r="BG8" s="636">
        <v>54486</v>
      </c>
      <c r="BH8" s="637"/>
      <c r="BI8" s="637"/>
      <c r="BJ8" s="637"/>
      <c r="BK8" s="637"/>
      <c r="BL8" s="637"/>
      <c r="BM8" s="637"/>
      <c r="BN8" s="638"/>
      <c r="BO8" s="639">
        <v>1.5</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6542037</v>
      </c>
      <c r="CS8" s="637"/>
      <c r="CT8" s="637"/>
      <c r="CU8" s="637"/>
      <c r="CV8" s="637"/>
      <c r="CW8" s="637"/>
      <c r="CX8" s="637"/>
      <c r="CY8" s="638"/>
      <c r="CZ8" s="639">
        <v>30.5</v>
      </c>
      <c r="DA8" s="639"/>
      <c r="DB8" s="639"/>
      <c r="DC8" s="639"/>
      <c r="DD8" s="645">
        <v>14580</v>
      </c>
      <c r="DE8" s="637"/>
      <c r="DF8" s="637"/>
      <c r="DG8" s="637"/>
      <c r="DH8" s="637"/>
      <c r="DI8" s="637"/>
      <c r="DJ8" s="637"/>
      <c r="DK8" s="637"/>
      <c r="DL8" s="637"/>
      <c r="DM8" s="637"/>
      <c r="DN8" s="637"/>
      <c r="DO8" s="637"/>
      <c r="DP8" s="638"/>
      <c r="DQ8" s="645">
        <v>4034824</v>
      </c>
      <c r="DR8" s="637"/>
      <c r="DS8" s="637"/>
      <c r="DT8" s="637"/>
      <c r="DU8" s="637"/>
      <c r="DV8" s="637"/>
      <c r="DW8" s="637"/>
      <c r="DX8" s="637"/>
      <c r="DY8" s="637"/>
      <c r="DZ8" s="637"/>
      <c r="EA8" s="637"/>
      <c r="EB8" s="637"/>
      <c r="EC8" s="646"/>
    </row>
    <row r="9" spans="2:143" ht="11.25" customHeight="1" x14ac:dyDescent="0.15">
      <c r="B9" s="633" t="s">
        <v>230</v>
      </c>
      <c r="C9" s="634"/>
      <c r="D9" s="634"/>
      <c r="E9" s="634"/>
      <c r="F9" s="634"/>
      <c r="G9" s="634"/>
      <c r="H9" s="634"/>
      <c r="I9" s="634"/>
      <c r="J9" s="634"/>
      <c r="K9" s="634"/>
      <c r="L9" s="634"/>
      <c r="M9" s="634"/>
      <c r="N9" s="634"/>
      <c r="O9" s="634"/>
      <c r="P9" s="634"/>
      <c r="Q9" s="635"/>
      <c r="R9" s="636">
        <v>22678</v>
      </c>
      <c r="S9" s="637"/>
      <c r="T9" s="637"/>
      <c r="U9" s="637"/>
      <c r="V9" s="637"/>
      <c r="W9" s="637"/>
      <c r="X9" s="637"/>
      <c r="Y9" s="638"/>
      <c r="Z9" s="639">
        <v>0.1</v>
      </c>
      <c r="AA9" s="639"/>
      <c r="AB9" s="639"/>
      <c r="AC9" s="639"/>
      <c r="AD9" s="640">
        <v>22678</v>
      </c>
      <c r="AE9" s="640"/>
      <c r="AF9" s="640"/>
      <c r="AG9" s="640"/>
      <c r="AH9" s="640"/>
      <c r="AI9" s="640"/>
      <c r="AJ9" s="640"/>
      <c r="AK9" s="640"/>
      <c r="AL9" s="641">
        <v>0.2</v>
      </c>
      <c r="AM9" s="642"/>
      <c r="AN9" s="642"/>
      <c r="AO9" s="643"/>
      <c r="AP9" s="633" t="s">
        <v>231</v>
      </c>
      <c r="AQ9" s="634"/>
      <c r="AR9" s="634"/>
      <c r="AS9" s="634"/>
      <c r="AT9" s="634"/>
      <c r="AU9" s="634"/>
      <c r="AV9" s="634"/>
      <c r="AW9" s="634"/>
      <c r="AX9" s="634"/>
      <c r="AY9" s="634"/>
      <c r="AZ9" s="634"/>
      <c r="BA9" s="634"/>
      <c r="BB9" s="634"/>
      <c r="BC9" s="634"/>
      <c r="BD9" s="634"/>
      <c r="BE9" s="634"/>
      <c r="BF9" s="635"/>
      <c r="BG9" s="636">
        <v>1230575</v>
      </c>
      <c r="BH9" s="637"/>
      <c r="BI9" s="637"/>
      <c r="BJ9" s="637"/>
      <c r="BK9" s="637"/>
      <c r="BL9" s="637"/>
      <c r="BM9" s="637"/>
      <c r="BN9" s="638"/>
      <c r="BO9" s="639">
        <v>34.700000000000003</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1388152</v>
      </c>
      <c r="CS9" s="637"/>
      <c r="CT9" s="637"/>
      <c r="CU9" s="637"/>
      <c r="CV9" s="637"/>
      <c r="CW9" s="637"/>
      <c r="CX9" s="637"/>
      <c r="CY9" s="638"/>
      <c r="CZ9" s="639">
        <v>6.5</v>
      </c>
      <c r="DA9" s="639"/>
      <c r="DB9" s="639"/>
      <c r="DC9" s="639"/>
      <c r="DD9" s="645">
        <v>76787</v>
      </c>
      <c r="DE9" s="637"/>
      <c r="DF9" s="637"/>
      <c r="DG9" s="637"/>
      <c r="DH9" s="637"/>
      <c r="DI9" s="637"/>
      <c r="DJ9" s="637"/>
      <c r="DK9" s="637"/>
      <c r="DL9" s="637"/>
      <c r="DM9" s="637"/>
      <c r="DN9" s="637"/>
      <c r="DO9" s="637"/>
      <c r="DP9" s="638"/>
      <c r="DQ9" s="645">
        <v>1181570</v>
      </c>
      <c r="DR9" s="637"/>
      <c r="DS9" s="637"/>
      <c r="DT9" s="637"/>
      <c r="DU9" s="637"/>
      <c r="DV9" s="637"/>
      <c r="DW9" s="637"/>
      <c r="DX9" s="637"/>
      <c r="DY9" s="637"/>
      <c r="DZ9" s="637"/>
      <c r="EA9" s="637"/>
      <c r="EB9" s="637"/>
      <c r="EC9" s="646"/>
    </row>
    <row r="10" spans="2:143" ht="11.25" customHeight="1" x14ac:dyDescent="0.15">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82039</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18895</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18895</v>
      </c>
      <c r="DR10" s="637"/>
      <c r="DS10" s="637"/>
      <c r="DT10" s="637"/>
      <c r="DU10" s="637"/>
      <c r="DV10" s="637"/>
      <c r="DW10" s="637"/>
      <c r="DX10" s="637"/>
      <c r="DY10" s="637"/>
      <c r="DZ10" s="637"/>
      <c r="EA10" s="637"/>
      <c r="EB10" s="637"/>
      <c r="EC10" s="646"/>
    </row>
    <row r="11" spans="2:143" ht="11.25" customHeight="1" x14ac:dyDescent="0.15">
      <c r="B11" s="633" t="s">
        <v>236</v>
      </c>
      <c r="C11" s="634"/>
      <c r="D11" s="634"/>
      <c r="E11" s="634"/>
      <c r="F11" s="634"/>
      <c r="G11" s="634"/>
      <c r="H11" s="634"/>
      <c r="I11" s="634"/>
      <c r="J11" s="634"/>
      <c r="K11" s="634"/>
      <c r="L11" s="634"/>
      <c r="M11" s="634"/>
      <c r="N11" s="634"/>
      <c r="O11" s="634"/>
      <c r="P11" s="634"/>
      <c r="Q11" s="635"/>
      <c r="R11" s="636">
        <v>771719</v>
      </c>
      <c r="S11" s="637"/>
      <c r="T11" s="637"/>
      <c r="U11" s="637"/>
      <c r="V11" s="637"/>
      <c r="W11" s="637"/>
      <c r="X11" s="637"/>
      <c r="Y11" s="638"/>
      <c r="Z11" s="641">
        <v>3.4</v>
      </c>
      <c r="AA11" s="642"/>
      <c r="AB11" s="642"/>
      <c r="AC11" s="648"/>
      <c r="AD11" s="645">
        <v>771719</v>
      </c>
      <c r="AE11" s="637"/>
      <c r="AF11" s="637"/>
      <c r="AG11" s="637"/>
      <c r="AH11" s="637"/>
      <c r="AI11" s="637"/>
      <c r="AJ11" s="637"/>
      <c r="AK11" s="638"/>
      <c r="AL11" s="641">
        <v>6</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128094</v>
      </c>
      <c r="BH11" s="637"/>
      <c r="BI11" s="637"/>
      <c r="BJ11" s="637"/>
      <c r="BK11" s="637"/>
      <c r="BL11" s="637"/>
      <c r="BM11" s="637"/>
      <c r="BN11" s="638"/>
      <c r="BO11" s="639">
        <v>3.6</v>
      </c>
      <c r="BP11" s="639"/>
      <c r="BQ11" s="639"/>
      <c r="BR11" s="639"/>
      <c r="BS11" s="640">
        <v>36620</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1791501</v>
      </c>
      <c r="CS11" s="637"/>
      <c r="CT11" s="637"/>
      <c r="CU11" s="637"/>
      <c r="CV11" s="637"/>
      <c r="CW11" s="637"/>
      <c r="CX11" s="637"/>
      <c r="CY11" s="638"/>
      <c r="CZ11" s="639">
        <v>8.3000000000000007</v>
      </c>
      <c r="DA11" s="639"/>
      <c r="DB11" s="639"/>
      <c r="DC11" s="639"/>
      <c r="DD11" s="645">
        <v>288743</v>
      </c>
      <c r="DE11" s="637"/>
      <c r="DF11" s="637"/>
      <c r="DG11" s="637"/>
      <c r="DH11" s="637"/>
      <c r="DI11" s="637"/>
      <c r="DJ11" s="637"/>
      <c r="DK11" s="637"/>
      <c r="DL11" s="637"/>
      <c r="DM11" s="637"/>
      <c r="DN11" s="637"/>
      <c r="DO11" s="637"/>
      <c r="DP11" s="638"/>
      <c r="DQ11" s="645">
        <v>1006935</v>
      </c>
      <c r="DR11" s="637"/>
      <c r="DS11" s="637"/>
      <c r="DT11" s="637"/>
      <c r="DU11" s="637"/>
      <c r="DV11" s="637"/>
      <c r="DW11" s="637"/>
      <c r="DX11" s="637"/>
      <c r="DY11" s="637"/>
      <c r="DZ11" s="637"/>
      <c r="EA11" s="637"/>
      <c r="EB11" s="637"/>
      <c r="EC11" s="646"/>
    </row>
    <row r="12" spans="2:143" ht="11.25" customHeight="1" x14ac:dyDescent="0.15">
      <c r="B12" s="633" t="s">
        <v>239</v>
      </c>
      <c r="C12" s="634"/>
      <c r="D12" s="634"/>
      <c r="E12" s="634"/>
      <c r="F12" s="634"/>
      <c r="G12" s="634"/>
      <c r="H12" s="634"/>
      <c r="I12" s="634"/>
      <c r="J12" s="634"/>
      <c r="K12" s="634"/>
      <c r="L12" s="634"/>
      <c r="M12" s="634"/>
      <c r="N12" s="634"/>
      <c r="O12" s="634"/>
      <c r="P12" s="634"/>
      <c r="Q12" s="635"/>
      <c r="R12" s="636">
        <v>4119</v>
      </c>
      <c r="S12" s="637"/>
      <c r="T12" s="637"/>
      <c r="U12" s="637"/>
      <c r="V12" s="637"/>
      <c r="W12" s="637"/>
      <c r="X12" s="637"/>
      <c r="Y12" s="638"/>
      <c r="Z12" s="639">
        <v>0</v>
      </c>
      <c r="AA12" s="639"/>
      <c r="AB12" s="639"/>
      <c r="AC12" s="639"/>
      <c r="AD12" s="640">
        <v>4119</v>
      </c>
      <c r="AE12" s="640"/>
      <c r="AF12" s="640"/>
      <c r="AG12" s="640"/>
      <c r="AH12" s="640"/>
      <c r="AI12" s="640"/>
      <c r="AJ12" s="640"/>
      <c r="AK12" s="640"/>
      <c r="AL12" s="641">
        <v>0</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1656245</v>
      </c>
      <c r="BH12" s="637"/>
      <c r="BI12" s="637"/>
      <c r="BJ12" s="637"/>
      <c r="BK12" s="637"/>
      <c r="BL12" s="637"/>
      <c r="BM12" s="637"/>
      <c r="BN12" s="638"/>
      <c r="BO12" s="639">
        <v>46.7</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1035598</v>
      </c>
      <c r="CS12" s="637"/>
      <c r="CT12" s="637"/>
      <c r="CU12" s="637"/>
      <c r="CV12" s="637"/>
      <c r="CW12" s="637"/>
      <c r="CX12" s="637"/>
      <c r="CY12" s="638"/>
      <c r="CZ12" s="639">
        <v>4.8</v>
      </c>
      <c r="DA12" s="639"/>
      <c r="DB12" s="639"/>
      <c r="DC12" s="639"/>
      <c r="DD12" s="645">
        <v>138369</v>
      </c>
      <c r="DE12" s="637"/>
      <c r="DF12" s="637"/>
      <c r="DG12" s="637"/>
      <c r="DH12" s="637"/>
      <c r="DI12" s="637"/>
      <c r="DJ12" s="637"/>
      <c r="DK12" s="637"/>
      <c r="DL12" s="637"/>
      <c r="DM12" s="637"/>
      <c r="DN12" s="637"/>
      <c r="DO12" s="637"/>
      <c r="DP12" s="638"/>
      <c r="DQ12" s="645">
        <v>782381</v>
      </c>
      <c r="DR12" s="637"/>
      <c r="DS12" s="637"/>
      <c r="DT12" s="637"/>
      <c r="DU12" s="637"/>
      <c r="DV12" s="637"/>
      <c r="DW12" s="637"/>
      <c r="DX12" s="637"/>
      <c r="DY12" s="637"/>
      <c r="DZ12" s="637"/>
      <c r="EA12" s="637"/>
      <c r="EB12" s="637"/>
      <c r="EC12" s="646"/>
    </row>
    <row r="13" spans="2:143" ht="11.25" customHeight="1" x14ac:dyDescent="0.15">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1644800</v>
      </c>
      <c r="BH13" s="637"/>
      <c r="BI13" s="637"/>
      <c r="BJ13" s="637"/>
      <c r="BK13" s="637"/>
      <c r="BL13" s="637"/>
      <c r="BM13" s="637"/>
      <c r="BN13" s="638"/>
      <c r="BO13" s="639">
        <v>46.3</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1304268</v>
      </c>
      <c r="CS13" s="637"/>
      <c r="CT13" s="637"/>
      <c r="CU13" s="637"/>
      <c r="CV13" s="637"/>
      <c r="CW13" s="637"/>
      <c r="CX13" s="637"/>
      <c r="CY13" s="638"/>
      <c r="CZ13" s="639">
        <v>6.1</v>
      </c>
      <c r="DA13" s="639"/>
      <c r="DB13" s="639"/>
      <c r="DC13" s="639"/>
      <c r="DD13" s="645">
        <v>359705</v>
      </c>
      <c r="DE13" s="637"/>
      <c r="DF13" s="637"/>
      <c r="DG13" s="637"/>
      <c r="DH13" s="637"/>
      <c r="DI13" s="637"/>
      <c r="DJ13" s="637"/>
      <c r="DK13" s="637"/>
      <c r="DL13" s="637"/>
      <c r="DM13" s="637"/>
      <c r="DN13" s="637"/>
      <c r="DO13" s="637"/>
      <c r="DP13" s="638"/>
      <c r="DQ13" s="645">
        <v>858124</v>
      </c>
      <c r="DR13" s="637"/>
      <c r="DS13" s="637"/>
      <c r="DT13" s="637"/>
      <c r="DU13" s="637"/>
      <c r="DV13" s="637"/>
      <c r="DW13" s="637"/>
      <c r="DX13" s="637"/>
      <c r="DY13" s="637"/>
      <c r="DZ13" s="637"/>
      <c r="EA13" s="637"/>
      <c r="EB13" s="637"/>
      <c r="EC13" s="646"/>
    </row>
    <row r="14" spans="2:143" ht="11.25" customHeight="1" x14ac:dyDescent="0.15">
      <c r="B14" s="633" t="s">
        <v>245</v>
      </c>
      <c r="C14" s="634"/>
      <c r="D14" s="634"/>
      <c r="E14" s="634"/>
      <c r="F14" s="634"/>
      <c r="G14" s="634"/>
      <c r="H14" s="634"/>
      <c r="I14" s="634"/>
      <c r="J14" s="634"/>
      <c r="K14" s="634"/>
      <c r="L14" s="634"/>
      <c r="M14" s="634"/>
      <c r="N14" s="634"/>
      <c r="O14" s="634"/>
      <c r="P14" s="634"/>
      <c r="Q14" s="635"/>
      <c r="R14" s="636">
        <v>2224</v>
      </c>
      <c r="S14" s="637"/>
      <c r="T14" s="637"/>
      <c r="U14" s="637"/>
      <c r="V14" s="637"/>
      <c r="W14" s="637"/>
      <c r="X14" s="637"/>
      <c r="Y14" s="638"/>
      <c r="Z14" s="639">
        <v>0</v>
      </c>
      <c r="AA14" s="639"/>
      <c r="AB14" s="639"/>
      <c r="AC14" s="639"/>
      <c r="AD14" s="640">
        <v>2224</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124334</v>
      </c>
      <c r="BH14" s="637"/>
      <c r="BI14" s="637"/>
      <c r="BJ14" s="637"/>
      <c r="BK14" s="637"/>
      <c r="BL14" s="637"/>
      <c r="BM14" s="637"/>
      <c r="BN14" s="638"/>
      <c r="BO14" s="639">
        <v>3.5</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728263</v>
      </c>
      <c r="CS14" s="637"/>
      <c r="CT14" s="637"/>
      <c r="CU14" s="637"/>
      <c r="CV14" s="637"/>
      <c r="CW14" s="637"/>
      <c r="CX14" s="637"/>
      <c r="CY14" s="638"/>
      <c r="CZ14" s="639">
        <v>3.4</v>
      </c>
      <c r="DA14" s="639"/>
      <c r="DB14" s="639"/>
      <c r="DC14" s="639"/>
      <c r="DD14" s="645">
        <v>120308</v>
      </c>
      <c r="DE14" s="637"/>
      <c r="DF14" s="637"/>
      <c r="DG14" s="637"/>
      <c r="DH14" s="637"/>
      <c r="DI14" s="637"/>
      <c r="DJ14" s="637"/>
      <c r="DK14" s="637"/>
      <c r="DL14" s="637"/>
      <c r="DM14" s="637"/>
      <c r="DN14" s="637"/>
      <c r="DO14" s="637"/>
      <c r="DP14" s="638"/>
      <c r="DQ14" s="645">
        <v>622010</v>
      </c>
      <c r="DR14" s="637"/>
      <c r="DS14" s="637"/>
      <c r="DT14" s="637"/>
      <c r="DU14" s="637"/>
      <c r="DV14" s="637"/>
      <c r="DW14" s="637"/>
      <c r="DX14" s="637"/>
      <c r="DY14" s="637"/>
      <c r="DZ14" s="637"/>
      <c r="EA14" s="637"/>
      <c r="EB14" s="637"/>
      <c r="EC14" s="646"/>
    </row>
    <row r="15" spans="2:143" ht="11.25" customHeight="1" x14ac:dyDescent="0.15">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215665</v>
      </c>
      <c r="BH15" s="637"/>
      <c r="BI15" s="637"/>
      <c r="BJ15" s="637"/>
      <c r="BK15" s="637"/>
      <c r="BL15" s="637"/>
      <c r="BM15" s="637"/>
      <c r="BN15" s="638"/>
      <c r="BO15" s="639">
        <v>6.1</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2001113</v>
      </c>
      <c r="CS15" s="637"/>
      <c r="CT15" s="637"/>
      <c r="CU15" s="637"/>
      <c r="CV15" s="637"/>
      <c r="CW15" s="637"/>
      <c r="CX15" s="637"/>
      <c r="CY15" s="638"/>
      <c r="CZ15" s="639">
        <v>9.3000000000000007</v>
      </c>
      <c r="DA15" s="639"/>
      <c r="DB15" s="639"/>
      <c r="DC15" s="639"/>
      <c r="DD15" s="645">
        <v>478654</v>
      </c>
      <c r="DE15" s="637"/>
      <c r="DF15" s="637"/>
      <c r="DG15" s="637"/>
      <c r="DH15" s="637"/>
      <c r="DI15" s="637"/>
      <c r="DJ15" s="637"/>
      <c r="DK15" s="637"/>
      <c r="DL15" s="637"/>
      <c r="DM15" s="637"/>
      <c r="DN15" s="637"/>
      <c r="DO15" s="637"/>
      <c r="DP15" s="638"/>
      <c r="DQ15" s="645">
        <v>1261166</v>
      </c>
      <c r="DR15" s="637"/>
      <c r="DS15" s="637"/>
      <c r="DT15" s="637"/>
      <c r="DU15" s="637"/>
      <c r="DV15" s="637"/>
      <c r="DW15" s="637"/>
      <c r="DX15" s="637"/>
      <c r="DY15" s="637"/>
      <c r="DZ15" s="637"/>
      <c r="EA15" s="637"/>
      <c r="EB15" s="637"/>
      <c r="EC15" s="646"/>
    </row>
    <row r="16" spans="2:143" ht="11.25" customHeight="1" x14ac:dyDescent="0.15">
      <c r="B16" s="633" t="s">
        <v>251</v>
      </c>
      <c r="C16" s="634"/>
      <c r="D16" s="634"/>
      <c r="E16" s="634"/>
      <c r="F16" s="634"/>
      <c r="G16" s="634"/>
      <c r="H16" s="634"/>
      <c r="I16" s="634"/>
      <c r="J16" s="634"/>
      <c r="K16" s="634"/>
      <c r="L16" s="634"/>
      <c r="M16" s="634"/>
      <c r="N16" s="634"/>
      <c r="O16" s="634"/>
      <c r="P16" s="634"/>
      <c r="Q16" s="635"/>
      <c r="R16" s="636">
        <v>27970</v>
      </c>
      <c r="S16" s="637"/>
      <c r="T16" s="637"/>
      <c r="U16" s="637"/>
      <c r="V16" s="637"/>
      <c r="W16" s="637"/>
      <c r="X16" s="637"/>
      <c r="Y16" s="638"/>
      <c r="Z16" s="639">
        <v>0.1</v>
      </c>
      <c r="AA16" s="639"/>
      <c r="AB16" s="639"/>
      <c r="AC16" s="639"/>
      <c r="AD16" s="640">
        <v>27970</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184112</v>
      </c>
      <c r="CS16" s="637"/>
      <c r="CT16" s="637"/>
      <c r="CU16" s="637"/>
      <c r="CV16" s="637"/>
      <c r="CW16" s="637"/>
      <c r="CX16" s="637"/>
      <c r="CY16" s="638"/>
      <c r="CZ16" s="639">
        <v>0.9</v>
      </c>
      <c r="DA16" s="639"/>
      <c r="DB16" s="639"/>
      <c r="DC16" s="639"/>
      <c r="DD16" s="645" t="s">
        <v>122</v>
      </c>
      <c r="DE16" s="637"/>
      <c r="DF16" s="637"/>
      <c r="DG16" s="637"/>
      <c r="DH16" s="637"/>
      <c r="DI16" s="637"/>
      <c r="DJ16" s="637"/>
      <c r="DK16" s="637"/>
      <c r="DL16" s="637"/>
      <c r="DM16" s="637"/>
      <c r="DN16" s="637"/>
      <c r="DO16" s="637"/>
      <c r="DP16" s="638"/>
      <c r="DQ16" s="645">
        <v>37298</v>
      </c>
      <c r="DR16" s="637"/>
      <c r="DS16" s="637"/>
      <c r="DT16" s="637"/>
      <c r="DU16" s="637"/>
      <c r="DV16" s="637"/>
      <c r="DW16" s="637"/>
      <c r="DX16" s="637"/>
      <c r="DY16" s="637"/>
      <c r="DZ16" s="637"/>
      <c r="EA16" s="637"/>
      <c r="EB16" s="637"/>
      <c r="EC16" s="646"/>
    </row>
    <row r="17" spans="2:133" ht="11.25" customHeight="1" x14ac:dyDescent="0.15">
      <c r="B17" s="633" t="s">
        <v>254</v>
      </c>
      <c r="C17" s="634"/>
      <c r="D17" s="634"/>
      <c r="E17" s="634"/>
      <c r="F17" s="634"/>
      <c r="G17" s="634"/>
      <c r="H17" s="634"/>
      <c r="I17" s="634"/>
      <c r="J17" s="634"/>
      <c r="K17" s="634"/>
      <c r="L17" s="634"/>
      <c r="M17" s="634"/>
      <c r="N17" s="634"/>
      <c r="O17" s="634"/>
      <c r="P17" s="634"/>
      <c r="Q17" s="635"/>
      <c r="R17" s="636">
        <v>69046</v>
      </c>
      <c r="S17" s="637"/>
      <c r="T17" s="637"/>
      <c r="U17" s="637"/>
      <c r="V17" s="637"/>
      <c r="W17" s="637"/>
      <c r="X17" s="637"/>
      <c r="Y17" s="638"/>
      <c r="Z17" s="639">
        <v>0.3</v>
      </c>
      <c r="AA17" s="639"/>
      <c r="AB17" s="639"/>
      <c r="AC17" s="639"/>
      <c r="AD17" s="640">
        <v>69046</v>
      </c>
      <c r="AE17" s="640"/>
      <c r="AF17" s="640"/>
      <c r="AG17" s="640"/>
      <c r="AH17" s="640"/>
      <c r="AI17" s="640"/>
      <c r="AJ17" s="640"/>
      <c r="AK17" s="640"/>
      <c r="AL17" s="641">
        <v>0.5</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2545813</v>
      </c>
      <c r="CS17" s="637"/>
      <c r="CT17" s="637"/>
      <c r="CU17" s="637"/>
      <c r="CV17" s="637"/>
      <c r="CW17" s="637"/>
      <c r="CX17" s="637"/>
      <c r="CY17" s="638"/>
      <c r="CZ17" s="639">
        <v>11.9</v>
      </c>
      <c r="DA17" s="639"/>
      <c r="DB17" s="639"/>
      <c r="DC17" s="639"/>
      <c r="DD17" s="645" t="s">
        <v>122</v>
      </c>
      <c r="DE17" s="637"/>
      <c r="DF17" s="637"/>
      <c r="DG17" s="637"/>
      <c r="DH17" s="637"/>
      <c r="DI17" s="637"/>
      <c r="DJ17" s="637"/>
      <c r="DK17" s="637"/>
      <c r="DL17" s="637"/>
      <c r="DM17" s="637"/>
      <c r="DN17" s="637"/>
      <c r="DO17" s="637"/>
      <c r="DP17" s="638"/>
      <c r="DQ17" s="645">
        <v>2511056</v>
      </c>
      <c r="DR17" s="637"/>
      <c r="DS17" s="637"/>
      <c r="DT17" s="637"/>
      <c r="DU17" s="637"/>
      <c r="DV17" s="637"/>
      <c r="DW17" s="637"/>
      <c r="DX17" s="637"/>
      <c r="DY17" s="637"/>
      <c r="DZ17" s="637"/>
      <c r="EA17" s="637"/>
      <c r="EB17" s="637"/>
      <c r="EC17" s="646"/>
    </row>
    <row r="18" spans="2:133" ht="11.25" customHeight="1" x14ac:dyDescent="0.15">
      <c r="B18" s="633" t="s">
        <v>257</v>
      </c>
      <c r="C18" s="634"/>
      <c r="D18" s="634"/>
      <c r="E18" s="634"/>
      <c r="F18" s="634"/>
      <c r="G18" s="634"/>
      <c r="H18" s="634"/>
      <c r="I18" s="634"/>
      <c r="J18" s="634"/>
      <c r="K18" s="634"/>
      <c r="L18" s="634"/>
      <c r="M18" s="634"/>
      <c r="N18" s="634"/>
      <c r="O18" s="634"/>
      <c r="P18" s="634"/>
      <c r="Q18" s="635"/>
      <c r="R18" s="636">
        <v>22219</v>
      </c>
      <c r="S18" s="637"/>
      <c r="T18" s="637"/>
      <c r="U18" s="637"/>
      <c r="V18" s="637"/>
      <c r="W18" s="637"/>
      <c r="X18" s="637"/>
      <c r="Y18" s="638"/>
      <c r="Z18" s="639">
        <v>0.1</v>
      </c>
      <c r="AA18" s="639"/>
      <c r="AB18" s="639"/>
      <c r="AC18" s="639"/>
      <c r="AD18" s="640">
        <v>22219</v>
      </c>
      <c r="AE18" s="640"/>
      <c r="AF18" s="640"/>
      <c r="AG18" s="640"/>
      <c r="AH18" s="640"/>
      <c r="AI18" s="640"/>
      <c r="AJ18" s="640"/>
      <c r="AK18" s="640"/>
      <c r="AL18" s="641">
        <v>0.2</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260</v>
      </c>
      <c r="C19" s="634"/>
      <c r="D19" s="634"/>
      <c r="E19" s="634"/>
      <c r="F19" s="634"/>
      <c r="G19" s="634"/>
      <c r="H19" s="634"/>
      <c r="I19" s="634"/>
      <c r="J19" s="634"/>
      <c r="K19" s="634"/>
      <c r="L19" s="634"/>
      <c r="M19" s="634"/>
      <c r="N19" s="634"/>
      <c r="O19" s="634"/>
      <c r="P19" s="634"/>
      <c r="Q19" s="635"/>
      <c r="R19" s="636">
        <v>20972</v>
      </c>
      <c r="S19" s="637"/>
      <c r="T19" s="637"/>
      <c r="U19" s="637"/>
      <c r="V19" s="637"/>
      <c r="W19" s="637"/>
      <c r="X19" s="637"/>
      <c r="Y19" s="638"/>
      <c r="Z19" s="639">
        <v>0.1</v>
      </c>
      <c r="AA19" s="639"/>
      <c r="AB19" s="639"/>
      <c r="AC19" s="639"/>
      <c r="AD19" s="640">
        <v>20972</v>
      </c>
      <c r="AE19" s="640"/>
      <c r="AF19" s="640"/>
      <c r="AG19" s="640"/>
      <c r="AH19" s="640"/>
      <c r="AI19" s="640"/>
      <c r="AJ19" s="640"/>
      <c r="AK19" s="640"/>
      <c r="AL19" s="641">
        <v>0.2</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57718</v>
      </c>
      <c r="BH19" s="637"/>
      <c r="BI19" s="637"/>
      <c r="BJ19" s="637"/>
      <c r="BK19" s="637"/>
      <c r="BL19" s="637"/>
      <c r="BM19" s="637"/>
      <c r="BN19" s="638"/>
      <c r="BO19" s="639">
        <v>1.6</v>
      </c>
      <c r="BP19" s="639"/>
      <c r="BQ19" s="639"/>
      <c r="BR19" s="639"/>
      <c r="BS19" s="640">
        <v>26720</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263</v>
      </c>
      <c r="C20" s="650"/>
      <c r="D20" s="650"/>
      <c r="E20" s="650"/>
      <c r="F20" s="650"/>
      <c r="G20" s="650"/>
      <c r="H20" s="650"/>
      <c r="I20" s="650"/>
      <c r="J20" s="650"/>
      <c r="K20" s="650"/>
      <c r="L20" s="650"/>
      <c r="M20" s="650"/>
      <c r="N20" s="650"/>
      <c r="O20" s="650"/>
      <c r="P20" s="650"/>
      <c r="Q20" s="651"/>
      <c r="R20" s="636">
        <v>1247</v>
      </c>
      <c r="S20" s="637"/>
      <c r="T20" s="637"/>
      <c r="U20" s="637"/>
      <c r="V20" s="637"/>
      <c r="W20" s="637"/>
      <c r="X20" s="637"/>
      <c r="Y20" s="638"/>
      <c r="Z20" s="639">
        <v>0</v>
      </c>
      <c r="AA20" s="639"/>
      <c r="AB20" s="639"/>
      <c r="AC20" s="639"/>
      <c r="AD20" s="640">
        <v>1247</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57718</v>
      </c>
      <c r="BH20" s="637"/>
      <c r="BI20" s="637"/>
      <c r="BJ20" s="637"/>
      <c r="BK20" s="637"/>
      <c r="BL20" s="637"/>
      <c r="BM20" s="637"/>
      <c r="BN20" s="638"/>
      <c r="BO20" s="639">
        <v>1.6</v>
      </c>
      <c r="BP20" s="639"/>
      <c r="BQ20" s="639"/>
      <c r="BR20" s="639"/>
      <c r="BS20" s="640">
        <v>26720</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21466025</v>
      </c>
      <c r="CS20" s="637"/>
      <c r="CT20" s="637"/>
      <c r="CU20" s="637"/>
      <c r="CV20" s="637"/>
      <c r="CW20" s="637"/>
      <c r="CX20" s="637"/>
      <c r="CY20" s="638"/>
      <c r="CZ20" s="639">
        <v>100</v>
      </c>
      <c r="DA20" s="639"/>
      <c r="DB20" s="639"/>
      <c r="DC20" s="639"/>
      <c r="DD20" s="645">
        <v>1624577</v>
      </c>
      <c r="DE20" s="637"/>
      <c r="DF20" s="637"/>
      <c r="DG20" s="637"/>
      <c r="DH20" s="637"/>
      <c r="DI20" s="637"/>
      <c r="DJ20" s="637"/>
      <c r="DK20" s="637"/>
      <c r="DL20" s="637"/>
      <c r="DM20" s="637"/>
      <c r="DN20" s="637"/>
      <c r="DO20" s="637"/>
      <c r="DP20" s="638"/>
      <c r="DQ20" s="645">
        <v>15880044</v>
      </c>
      <c r="DR20" s="637"/>
      <c r="DS20" s="637"/>
      <c r="DT20" s="637"/>
      <c r="DU20" s="637"/>
      <c r="DV20" s="637"/>
      <c r="DW20" s="637"/>
      <c r="DX20" s="637"/>
      <c r="DY20" s="637"/>
      <c r="DZ20" s="637"/>
      <c r="EA20" s="637"/>
      <c r="EB20" s="637"/>
      <c r="EC20" s="646"/>
    </row>
    <row r="21" spans="2:133" ht="11.25" customHeight="1" x14ac:dyDescent="0.15">
      <c r="B21" s="633" t="s">
        <v>266</v>
      </c>
      <c r="C21" s="634"/>
      <c r="D21" s="634"/>
      <c r="E21" s="634"/>
      <c r="F21" s="634"/>
      <c r="G21" s="634"/>
      <c r="H21" s="634"/>
      <c r="I21" s="634"/>
      <c r="J21" s="634"/>
      <c r="K21" s="634"/>
      <c r="L21" s="634"/>
      <c r="M21" s="634"/>
      <c r="N21" s="634"/>
      <c r="O21" s="634"/>
      <c r="P21" s="634"/>
      <c r="Q21" s="635"/>
      <c r="R21" s="636">
        <v>9044342</v>
      </c>
      <c r="S21" s="637"/>
      <c r="T21" s="637"/>
      <c r="U21" s="637"/>
      <c r="V21" s="637"/>
      <c r="W21" s="637"/>
      <c r="X21" s="637"/>
      <c r="Y21" s="638"/>
      <c r="Z21" s="639">
        <v>39.5</v>
      </c>
      <c r="AA21" s="639"/>
      <c r="AB21" s="639"/>
      <c r="AC21" s="639"/>
      <c r="AD21" s="640">
        <v>7927895</v>
      </c>
      <c r="AE21" s="640"/>
      <c r="AF21" s="640"/>
      <c r="AG21" s="640"/>
      <c r="AH21" s="640"/>
      <c r="AI21" s="640"/>
      <c r="AJ21" s="640"/>
      <c r="AK21" s="640"/>
      <c r="AL21" s="641">
        <v>61.9</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57191</v>
      </c>
      <c r="BH21" s="637"/>
      <c r="BI21" s="637"/>
      <c r="BJ21" s="637"/>
      <c r="BK21" s="637"/>
      <c r="BL21" s="637"/>
      <c r="BM21" s="637"/>
      <c r="BN21" s="638"/>
      <c r="BO21" s="639">
        <v>1.6</v>
      </c>
      <c r="BP21" s="639"/>
      <c r="BQ21" s="639"/>
      <c r="BR21" s="639"/>
      <c r="BS21" s="640">
        <v>26720</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268</v>
      </c>
      <c r="C22" s="634"/>
      <c r="D22" s="634"/>
      <c r="E22" s="634"/>
      <c r="F22" s="634"/>
      <c r="G22" s="634"/>
      <c r="H22" s="634"/>
      <c r="I22" s="634"/>
      <c r="J22" s="634"/>
      <c r="K22" s="634"/>
      <c r="L22" s="634"/>
      <c r="M22" s="634"/>
      <c r="N22" s="634"/>
      <c r="O22" s="634"/>
      <c r="P22" s="634"/>
      <c r="Q22" s="635"/>
      <c r="R22" s="636">
        <v>7927895</v>
      </c>
      <c r="S22" s="637"/>
      <c r="T22" s="637"/>
      <c r="U22" s="637"/>
      <c r="V22" s="637"/>
      <c r="W22" s="637"/>
      <c r="X22" s="637"/>
      <c r="Y22" s="638"/>
      <c r="Z22" s="639">
        <v>34.6</v>
      </c>
      <c r="AA22" s="639"/>
      <c r="AB22" s="639"/>
      <c r="AC22" s="639"/>
      <c r="AD22" s="640">
        <v>7927895</v>
      </c>
      <c r="AE22" s="640"/>
      <c r="AF22" s="640"/>
      <c r="AG22" s="640"/>
      <c r="AH22" s="640"/>
      <c r="AI22" s="640"/>
      <c r="AJ22" s="640"/>
      <c r="AK22" s="640"/>
      <c r="AL22" s="641">
        <v>61.9</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271</v>
      </c>
      <c r="C23" s="634"/>
      <c r="D23" s="634"/>
      <c r="E23" s="634"/>
      <c r="F23" s="634"/>
      <c r="G23" s="634"/>
      <c r="H23" s="634"/>
      <c r="I23" s="634"/>
      <c r="J23" s="634"/>
      <c r="K23" s="634"/>
      <c r="L23" s="634"/>
      <c r="M23" s="634"/>
      <c r="N23" s="634"/>
      <c r="O23" s="634"/>
      <c r="P23" s="634"/>
      <c r="Q23" s="635"/>
      <c r="R23" s="636">
        <v>1116447</v>
      </c>
      <c r="S23" s="637"/>
      <c r="T23" s="637"/>
      <c r="U23" s="637"/>
      <c r="V23" s="637"/>
      <c r="W23" s="637"/>
      <c r="X23" s="637"/>
      <c r="Y23" s="638"/>
      <c r="Z23" s="639">
        <v>4.9000000000000004</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v>527</v>
      </c>
      <c r="BH23" s="637"/>
      <c r="BI23" s="637"/>
      <c r="BJ23" s="637"/>
      <c r="BK23" s="637"/>
      <c r="BL23" s="637"/>
      <c r="BM23" s="637"/>
      <c r="BN23" s="638"/>
      <c r="BO23" s="639">
        <v>0</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15">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10097823</v>
      </c>
      <c r="CS24" s="626"/>
      <c r="CT24" s="626"/>
      <c r="CU24" s="626"/>
      <c r="CV24" s="626"/>
      <c r="CW24" s="626"/>
      <c r="CX24" s="626"/>
      <c r="CY24" s="627"/>
      <c r="CZ24" s="630">
        <v>47</v>
      </c>
      <c r="DA24" s="631"/>
      <c r="DB24" s="631"/>
      <c r="DC24" s="647"/>
      <c r="DD24" s="671">
        <v>7801151</v>
      </c>
      <c r="DE24" s="626"/>
      <c r="DF24" s="626"/>
      <c r="DG24" s="626"/>
      <c r="DH24" s="626"/>
      <c r="DI24" s="626"/>
      <c r="DJ24" s="626"/>
      <c r="DK24" s="627"/>
      <c r="DL24" s="671">
        <v>7113412</v>
      </c>
      <c r="DM24" s="626"/>
      <c r="DN24" s="626"/>
      <c r="DO24" s="626"/>
      <c r="DP24" s="626"/>
      <c r="DQ24" s="626"/>
      <c r="DR24" s="626"/>
      <c r="DS24" s="626"/>
      <c r="DT24" s="626"/>
      <c r="DU24" s="626"/>
      <c r="DV24" s="627"/>
      <c r="DW24" s="630">
        <v>55.5</v>
      </c>
      <c r="DX24" s="631"/>
      <c r="DY24" s="631"/>
      <c r="DZ24" s="631"/>
      <c r="EA24" s="631"/>
      <c r="EB24" s="631"/>
      <c r="EC24" s="632"/>
    </row>
    <row r="25" spans="2:133" ht="11.25" customHeight="1" x14ac:dyDescent="0.15">
      <c r="B25" s="633" t="s">
        <v>281</v>
      </c>
      <c r="C25" s="634"/>
      <c r="D25" s="634"/>
      <c r="E25" s="634"/>
      <c r="F25" s="634"/>
      <c r="G25" s="634"/>
      <c r="H25" s="634"/>
      <c r="I25" s="634"/>
      <c r="J25" s="634"/>
      <c r="K25" s="634"/>
      <c r="L25" s="634"/>
      <c r="M25" s="634"/>
      <c r="N25" s="634"/>
      <c r="O25" s="634"/>
      <c r="P25" s="634"/>
      <c r="Q25" s="635"/>
      <c r="R25" s="636">
        <v>13774220</v>
      </c>
      <c r="S25" s="637"/>
      <c r="T25" s="637"/>
      <c r="U25" s="637"/>
      <c r="V25" s="637"/>
      <c r="W25" s="637"/>
      <c r="X25" s="637"/>
      <c r="Y25" s="638"/>
      <c r="Z25" s="639">
        <v>60.1</v>
      </c>
      <c r="AA25" s="639"/>
      <c r="AB25" s="639"/>
      <c r="AC25" s="639"/>
      <c r="AD25" s="640">
        <v>12657246</v>
      </c>
      <c r="AE25" s="640"/>
      <c r="AF25" s="640"/>
      <c r="AG25" s="640"/>
      <c r="AH25" s="640"/>
      <c r="AI25" s="640"/>
      <c r="AJ25" s="640"/>
      <c r="AK25" s="640"/>
      <c r="AL25" s="641">
        <v>98.8</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4107055</v>
      </c>
      <c r="CS25" s="668"/>
      <c r="CT25" s="668"/>
      <c r="CU25" s="668"/>
      <c r="CV25" s="668"/>
      <c r="CW25" s="668"/>
      <c r="CX25" s="668"/>
      <c r="CY25" s="669"/>
      <c r="CZ25" s="641">
        <v>19.100000000000001</v>
      </c>
      <c r="DA25" s="666"/>
      <c r="DB25" s="666"/>
      <c r="DC25" s="670"/>
      <c r="DD25" s="645">
        <v>3813087</v>
      </c>
      <c r="DE25" s="668"/>
      <c r="DF25" s="668"/>
      <c r="DG25" s="668"/>
      <c r="DH25" s="668"/>
      <c r="DI25" s="668"/>
      <c r="DJ25" s="668"/>
      <c r="DK25" s="669"/>
      <c r="DL25" s="645">
        <v>3698792</v>
      </c>
      <c r="DM25" s="668"/>
      <c r="DN25" s="668"/>
      <c r="DO25" s="668"/>
      <c r="DP25" s="668"/>
      <c r="DQ25" s="668"/>
      <c r="DR25" s="668"/>
      <c r="DS25" s="668"/>
      <c r="DT25" s="668"/>
      <c r="DU25" s="668"/>
      <c r="DV25" s="669"/>
      <c r="DW25" s="641">
        <v>28.9</v>
      </c>
      <c r="DX25" s="666"/>
      <c r="DY25" s="666"/>
      <c r="DZ25" s="666"/>
      <c r="EA25" s="666"/>
      <c r="EB25" s="666"/>
      <c r="EC25" s="667"/>
    </row>
    <row r="26" spans="2:133" ht="11.25" customHeight="1" x14ac:dyDescent="0.15">
      <c r="B26" s="633" t="s">
        <v>284</v>
      </c>
      <c r="C26" s="634"/>
      <c r="D26" s="634"/>
      <c r="E26" s="634"/>
      <c r="F26" s="634"/>
      <c r="G26" s="634"/>
      <c r="H26" s="634"/>
      <c r="I26" s="634"/>
      <c r="J26" s="634"/>
      <c r="K26" s="634"/>
      <c r="L26" s="634"/>
      <c r="M26" s="634"/>
      <c r="N26" s="634"/>
      <c r="O26" s="634"/>
      <c r="P26" s="634"/>
      <c r="Q26" s="635"/>
      <c r="R26" s="636">
        <v>2828</v>
      </c>
      <c r="S26" s="637"/>
      <c r="T26" s="637"/>
      <c r="U26" s="637"/>
      <c r="V26" s="637"/>
      <c r="W26" s="637"/>
      <c r="X26" s="637"/>
      <c r="Y26" s="638"/>
      <c r="Z26" s="639">
        <v>0</v>
      </c>
      <c r="AA26" s="639"/>
      <c r="AB26" s="639"/>
      <c r="AC26" s="639"/>
      <c r="AD26" s="640">
        <v>2828</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2423127</v>
      </c>
      <c r="CS26" s="637"/>
      <c r="CT26" s="637"/>
      <c r="CU26" s="637"/>
      <c r="CV26" s="637"/>
      <c r="CW26" s="637"/>
      <c r="CX26" s="637"/>
      <c r="CY26" s="638"/>
      <c r="CZ26" s="641">
        <v>11.3</v>
      </c>
      <c r="DA26" s="666"/>
      <c r="DB26" s="666"/>
      <c r="DC26" s="670"/>
      <c r="DD26" s="645">
        <v>2291776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287</v>
      </c>
      <c r="C27" s="634"/>
      <c r="D27" s="634"/>
      <c r="E27" s="634"/>
      <c r="F27" s="634"/>
      <c r="G27" s="634"/>
      <c r="H27" s="634"/>
      <c r="I27" s="634"/>
      <c r="J27" s="634"/>
      <c r="K27" s="634"/>
      <c r="L27" s="634"/>
      <c r="M27" s="634"/>
      <c r="N27" s="634"/>
      <c r="O27" s="634"/>
      <c r="P27" s="634"/>
      <c r="Q27" s="635"/>
      <c r="R27" s="636">
        <v>71117</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3549156</v>
      </c>
      <c r="BH27" s="637"/>
      <c r="BI27" s="637"/>
      <c r="BJ27" s="637"/>
      <c r="BK27" s="637"/>
      <c r="BL27" s="637"/>
      <c r="BM27" s="637"/>
      <c r="BN27" s="638"/>
      <c r="BO27" s="639">
        <v>100</v>
      </c>
      <c r="BP27" s="639"/>
      <c r="BQ27" s="639"/>
      <c r="BR27" s="639"/>
      <c r="BS27" s="640">
        <v>63340</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3444955</v>
      </c>
      <c r="CS27" s="668"/>
      <c r="CT27" s="668"/>
      <c r="CU27" s="668"/>
      <c r="CV27" s="668"/>
      <c r="CW27" s="668"/>
      <c r="CX27" s="668"/>
      <c r="CY27" s="669"/>
      <c r="CZ27" s="641">
        <v>16</v>
      </c>
      <c r="DA27" s="666"/>
      <c r="DB27" s="666"/>
      <c r="DC27" s="670"/>
      <c r="DD27" s="645">
        <v>1477008</v>
      </c>
      <c r="DE27" s="668"/>
      <c r="DF27" s="668"/>
      <c r="DG27" s="668"/>
      <c r="DH27" s="668"/>
      <c r="DI27" s="668"/>
      <c r="DJ27" s="668"/>
      <c r="DK27" s="669"/>
      <c r="DL27" s="645">
        <v>919374</v>
      </c>
      <c r="DM27" s="668"/>
      <c r="DN27" s="668"/>
      <c r="DO27" s="668"/>
      <c r="DP27" s="668"/>
      <c r="DQ27" s="668"/>
      <c r="DR27" s="668"/>
      <c r="DS27" s="668"/>
      <c r="DT27" s="668"/>
      <c r="DU27" s="668"/>
      <c r="DV27" s="669"/>
      <c r="DW27" s="641">
        <v>7.2</v>
      </c>
      <c r="DX27" s="666"/>
      <c r="DY27" s="666"/>
      <c r="DZ27" s="666"/>
      <c r="EA27" s="666"/>
      <c r="EB27" s="666"/>
      <c r="EC27" s="667"/>
    </row>
    <row r="28" spans="2:133" ht="11.25" customHeight="1" x14ac:dyDescent="0.15">
      <c r="B28" s="633" t="s">
        <v>290</v>
      </c>
      <c r="C28" s="634"/>
      <c r="D28" s="634"/>
      <c r="E28" s="634"/>
      <c r="F28" s="634"/>
      <c r="G28" s="634"/>
      <c r="H28" s="634"/>
      <c r="I28" s="634"/>
      <c r="J28" s="634"/>
      <c r="K28" s="634"/>
      <c r="L28" s="634"/>
      <c r="M28" s="634"/>
      <c r="N28" s="634"/>
      <c r="O28" s="634"/>
      <c r="P28" s="634"/>
      <c r="Q28" s="635"/>
      <c r="R28" s="636">
        <v>231531</v>
      </c>
      <c r="S28" s="637"/>
      <c r="T28" s="637"/>
      <c r="U28" s="637"/>
      <c r="V28" s="637"/>
      <c r="W28" s="637"/>
      <c r="X28" s="637"/>
      <c r="Y28" s="638"/>
      <c r="Z28" s="639">
        <v>1</v>
      </c>
      <c r="AA28" s="639"/>
      <c r="AB28" s="639"/>
      <c r="AC28" s="639"/>
      <c r="AD28" s="640">
        <v>17332</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2545813</v>
      </c>
      <c r="CS28" s="637"/>
      <c r="CT28" s="637"/>
      <c r="CU28" s="637"/>
      <c r="CV28" s="637"/>
      <c r="CW28" s="637"/>
      <c r="CX28" s="637"/>
      <c r="CY28" s="638"/>
      <c r="CZ28" s="641">
        <v>11.9</v>
      </c>
      <c r="DA28" s="666"/>
      <c r="DB28" s="666"/>
      <c r="DC28" s="670"/>
      <c r="DD28" s="645">
        <v>2511056</v>
      </c>
      <c r="DE28" s="637"/>
      <c r="DF28" s="637"/>
      <c r="DG28" s="637"/>
      <c r="DH28" s="637"/>
      <c r="DI28" s="637"/>
      <c r="DJ28" s="637"/>
      <c r="DK28" s="638"/>
      <c r="DL28" s="645">
        <v>2495246</v>
      </c>
      <c r="DM28" s="637"/>
      <c r="DN28" s="637"/>
      <c r="DO28" s="637"/>
      <c r="DP28" s="637"/>
      <c r="DQ28" s="637"/>
      <c r="DR28" s="637"/>
      <c r="DS28" s="637"/>
      <c r="DT28" s="637"/>
      <c r="DU28" s="637"/>
      <c r="DV28" s="638"/>
      <c r="DW28" s="641">
        <v>19.5</v>
      </c>
      <c r="DX28" s="666"/>
      <c r="DY28" s="666"/>
      <c r="DZ28" s="666"/>
      <c r="EA28" s="666"/>
      <c r="EB28" s="666"/>
      <c r="EC28" s="667"/>
    </row>
    <row r="29" spans="2:133" ht="11.25" customHeight="1" x14ac:dyDescent="0.15">
      <c r="B29" s="633" t="s">
        <v>292</v>
      </c>
      <c r="C29" s="634"/>
      <c r="D29" s="634"/>
      <c r="E29" s="634"/>
      <c r="F29" s="634"/>
      <c r="G29" s="634"/>
      <c r="H29" s="634"/>
      <c r="I29" s="634"/>
      <c r="J29" s="634"/>
      <c r="K29" s="634"/>
      <c r="L29" s="634"/>
      <c r="M29" s="634"/>
      <c r="N29" s="634"/>
      <c r="O29" s="634"/>
      <c r="P29" s="634"/>
      <c r="Q29" s="635"/>
      <c r="R29" s="636">
        <v>21568</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2545813</v>
      </c>
      <c r="CS29" s="668"/>
      <c r="CT29" s="668"/>
      <c r="CU29" s="668"/>
      <c r="CV29" s="668"/>
      <c r="CW29" s="668"/>
      <c r="CX29" s="668"/>
      <c r="CY29" s="669"/>
      <c r="CZ29" s="641">
        <v>11.9</v>
      </c>
      <c r="DA29" s="666"/>
      <c r="DB29" s="666"/>
      <c r="DC29" s="670"/>
      <c r="DD29" s="645">
        <v>2511056</v>
      </c>
      <c r="DE29" s="668"/>
      <c r="DF29" s="668"/>
      <c r="DG29" s="668"/>
      <c r="DH29" s="668"/>
      <c r="DI29" s="668"/>
      <c r="DJ29" s="668"/>
      <c r="DK29" s="669"/>
      <c r="DL29" s="645">
        <v>2495246</v>
      </c>
      <c r="DM29" s="668"/>
      <c r="DN29" s="668"/>
      <c r="DO29" s="668"/>
      <c r="DP29" s="668"/>
      <c r="DQ29" s="668"/>
      <c r="DR29" s="668"/>
      <c r="DS29" s="668"/>
      <c r="DT29" s="668"/>
      <c r="DU29" s="668"/>
      <c r="DV29" s="669"/>
      <c r="DW29" s="641">
        <v>19.5</v>
      </c>
      <c r="DX29" s="666"/>
      <c r="DY29" s="666"/>
      <c r="DZ29" s="666"/>
      <c r="EA29" s="666"/>
      <c r="EB29" s="666"/>
      <c r="EC29" s="667"/>
    </row>
    <row r="30" spans="2:133" ht="11.25" customHeight="1" x14ac:dyDescent="0.15">
      <c r="B30" s="633" t="s">
        <v>294</v>
      </c>
      <c r="C30" s="634"/>
      <c r="D30" s="634"/>
      <c r="E30" s="634"/>
      <c r="F30" s="634"/>
      <c r="G30" s="634"/>
      <c r="H30" s="634"/>
      <c r="I30" s="634"/>
      <c r="J30" s="634"/>
      <c r="K30" s="634"/>
      <c r="L30" s="634"/>
      <c r="M30" s="634"/>
      <c r="N30" s="634"/>
      <c r="O30" s="634"/>
      <c r="P30" s="634"/>
      <c r="Q30" s="635"/>
      <c r="R30" s="636">
        <v>3100148</v>
      </c>
      <c r="S30" s="637"/>
      <c r="T30" s="637"/>
      <c r="U30" s="637"/>
      <c r="V30" s="637"/>
      <c r="W30" s="637"/>
      <c r="X30" s="637"/>
      <c r="Y30" s="638"/>
      <c r="Z30" s="639">
        <v>13.5</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2461930</v>
      </c>
      <c r="CS30" s="637"/>
      <c r="CT30" s="637"/>
      <c r="CU30" s="637"/>
      <c r="CV30" s="637"/>
      <c r="CW30" s="637"/>
      <c r="CX30" s="637"/>
      <c r="CY30" s="638"/>
      <c r="CZ30" s="641">
        <v>11.5</v>
      </c>
      <c r="DA30" s="666"/>
      <c r="DB30" s="666"/>
      <c r="DC30" s="670"/>
      <c r="DD30" s="645">
        <v>2428906</v>
      </c>
      <c r="DE30" s="637"/>
      <c r="DF30" s="637"/>
      <c r="DG30" s="637"/>
      <c r="DH30" s="637"/>
      <c r="DI30" s="637"/>
      <c r="DJ30" s="637"/>
      <c r="DK30" s="638"/>
      <c r="DL30" s="645">
        <v>2413635</v>
      </c>
      <c r="DM30" s="637"/>
      <c r="DN30" s="637"/>
      <c r="DO30" s="637"/>
      <c r="DP30" s="637"/>
      <c r="DQ30" s="637"/>
      <c r="DR30" s="637"/>
      <c r="DS30" s="637"/>
      <c r="DT30" s="637"/>
      <c r="DU30" s="637"/>
      <c r="DV30" s="638"/>
      <c r="DW30" s="641">
        <v>18.8</v>
      </c>
      <c r="DX30" s="666"/>
      <c r="DY30" s="666"/>
      <c r="DZ30" s="666"/>
      <c r="EA30" s="666"/>
      <c r="EB30" s="666"/>
      <c r="EC30" s="667"/>
    </row>
    <row r="31" spans="2:133" ht="11.25" customHeight="1" x14ac:dyDescent="0.15">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08"/>
      <c r="AV31" s="208"/>
      <c r="AW31" s="208"/>
      <c r="AX31" s="622" t="s">
        <v>178</v>
      </c>
      <c r="AY31" s="623"/>
      <c r="AZ31" s="623"/>
      <c r="BA31" s="623"/>
      <c r="BB31" s="623"/>
      <c r="BC31" s="623"/>
      <c r="BD31" s="623"/>
      <c r="BE31" s="623"/>
      <c r="BF31" s="624"/>
      <c r="BG31" s="692">
        <v>99.3</v>
      </c>
      <c r="BH31" s="680"/>
      <c r="BI31" s="680"/>
      <c r="BJ31" s="680"/>
      <c r="BK31" s="680"/>
      <c r="BL31" s="680"/>
      <c r="BM31" s="631">
        <v>95.2</v>
      </c>
      <c r="BN31" s="680"/>
      <c r="BO31" s="680"/>
      <c r="BP31" s="680"/>
      <c r="BQ31" s="681"/>
      <c r="BR31" s="692">
        <v>99.1</v>
      </c>
      <c r="BS31" s="680"/>
      <c r="BT31" s="680"/>
      <c r="BU31" s="680"/>
      <c r="BV31" s="680"/>
      <c r="BW31" s="680"/>
      <c r="BX31" s="631">
        <v>94.8</v>
      </c>
      <c r="BY31" s="680"/>
      <c r="BZ31" s="680"/>
      <c r="CA31" s="680"/>
      <c r="CB31" s="681"/>
      <c r="CD31" s="674"/>
      <c r="CE31" s="675"/>
      <c r="CF31" s="633" t="s">
        <v>301</v>
      </c>
      <c r="CG31" s="634"/>
      <c r="CH31" s="634"/>
      <c r="CI31" s="634"/>
      <c r="CJ31" s="634"/>
      <c r="CK31" s="634"/>
      <c r="CL31" s="634"/>
      <c r="CM31" s="634"/>
      <c r="CN31" s="634"/>
      <c r="CO31" s="634"/>
      <c r="CP31" s="634"/>
      <c r="CQ31" s="635"/>
      <c r="CR31" s="636">
        <v>83883</v>
      </c>
      <c r="CS31" s="668"/>
      <c r="CT31" s="668"/>
      <c r="CU31" s="668"/>
      <c r="CV31" s="668"/>
      <c r="CW31" s="668"/>
      <c r="CX31" s="668"/>
      <c r="CY31" s="669"/>
      <c r="CZ31" s="641">
        <v>0.4</v>
      </c>
      <c r="DA31" s="666"/>
      <c r="DB31" s="666"/>
      <c r="DC31" s="670"/>
      <c r="DD31" s="645">
        <v>82150</v>
      </c>
      <c r="DE31" s="668"/>
      <c r="DF31" s="668"/>
      <c r="DG31" s="668"/>
      <c r="DH31" s="668"/>
      <c r="DI31" s="668"/>
      <c r="DJ31" s="668"/>
      <c r="DK31" s="669"/>
      <c r="DL31" s="645">
        <v>81611</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15">
      <c r="B32" s="633" t="s">
        <v>302</v>
      </c>
      <c r="C32" s="634"/>
      <c r="D32" s="634"/>
      <c r="E32" s="634"/>
      <c r="F32" s="634"/>
      <c r="G32" s="634"/>
      <c r="H32" s="634"/>
      <c r="I32" s="634"/>
      <c r="J32" s="634"/>
      <c r="K32" s="634"/>
      <c r="L32" s="634"/>
      <c r="M32" s="634"/>
      <c r="N32" s="634"/>
      <c r="O32" s="634"/>
      <c r="P32" s="634"/>
      <c r="Q32" s="635"/>
      <c r="R32" s="636">
        <v>1531476</v>
      </c>
      <c r="S32" s="637"/>
      <c r="T32" s="637"/>
      <c r="U32" s="637"/>
      <c r="V32" s="637"/>
      <c r="W32" s="637"/>
      <c r="X32" s="637"/>
      <c r="Y32" s="638"/>
      <c r="Z32" s="639">
        <v>6.7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4" t="s">
        <v>303</v>
      </c>
      <c r="AX32" s="633" t="s">
        <v>304</v>
      </c>
      <c r="AY32" s="634"/>
      <c r="AZ32" s="634"/>
      <c r="BA32" s="634"/>
      <c r="BB32" s="634"/>
      <c r="BC32" s="634"/>
      <c r="BD32" s="634"/>
      <c r="BE32" s="634"/>
      <c r="BF32" s="635"/>
      <c r="BG32" s="693">
        <v>99.5</v>
      </c>
      <c r="BH32" s="668"/>
      <c r="BI32" s="668"/>
      <c r="BJ32" s="668"/>
      <c r="BK32" s="668"/>
      <c r="BL32" s="668"/>
      <c r="BM32" s="642">
        <v>98.9</v>
      </c>
      <c r="BN32" s="668"/>
      <c r="BO32" s="668"/>
      <c r="BP32" s="668"/>
      <c r="BQ32" s="691"/>
      <c r="BR32" s="693">
        <v>99.6</v>
      </c>
      <c r="BS32" s="668"/>
      <c r="BT32" s="668"/>
      <c r="BU32" s="668"/>
      <c r="BV32" s="668"/>
      <c r="BW32" s="668"/>
      <c r="BX32" s="642">
        <v>99</v>
      </c>
      <c r="BY32" s="668"/>
      <c r="BZ32" s="668"/>
      <c r="CA32" s="668"/>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306</v>
      </c>
      <c r="C33" s="634"/>
      <c r="D33" s="634"/>
      <c r="E33" s="634"/>
      <c r="F33" s="634"/>
      <c r="G33" s="634"/>
      <c r="H33" s="634"/>
      <c r="I33" s="634"/>
      <c r="J33" s="634"/>
      <c r="K33" s="634"/>
      <c r="L33" s="634"/>
      <c r="M33" s="634"/>
      <c r="N33" s="634"/>
      <c r="O33" s="634"/>
      <c r="P33" s="634"/>
      <c r="Q33" s="635"/>
      <c r="R33" s="636">
        <v>161775</v>
      </c>
      <c r="S33" s="637"/>
      <c r="T33" s="637"/>
      <c r="U33" s="637"/>
      <c r="V33" s="637"/>
      <c r="W33" s="637"/>
      <c r="X33" s="637"/>
      <c r="Y33" s="638"/>
      <c r="Z33" s="639">
        <v>0.7</v>
      </c>
      <c r="AA33" s="639"/>
      <c r="AB33" s="639"/>
      <c r="AC33" s="639"/>
      <c r="AD33" s="640">
        <v>131527</v>
      </c>
      <c r="AE33" s="640"/>
      <c r="AF33" s="640"/>
      <c r="AG33" s="640"/>
      <c r="AH33" s="640"/>
      <c r="AI33" s="640"/>
      <c r="AJ33" s="640"/>
      <c r="AK33" s="640"/>
      <c r="AL33" s="641">
        <v>1</v>
      </c>
      <c r="AM33" s="642"/>
      <c r="AN33" s="642"/>
      <c r="AO33" s="643"/>
      <c r="AP33" s="686"/>
      <c r="AQ33" s="687"/>
      <c r="AR33" s="687"/>
      <c r="AS33" s="687"/>
      <c r="AT33" s="690"/>
      <c r="AU33" s="209"/>
      <c r="AV33" s="209"/>
      <c r="AW33" s="209"/>
      <c r="AX33" s="657" t="s">
        <v>307</v>
      </c>
      <c r="AY33" s="658"/>
      <c r="AZ33" s="658"/>
      <c r="BA33" s="658"/>
      <c r="BB33" s="658"/>
      <c r="BC33" s="658"/>
      <c r="BD33" s="658"/>
      <c r="BE33" s="658"/>
      <c r="BF33" s="659"/>
      <c r="BG33" s="694">
        <v>99</v>
      </c>
      <c r="BH33" s="695"/>
      <c r="BI33" s="695"/>
      <c r="BJ33" s="695"/>
      <c r="BK33" s="695"/>
      <c r="BL33" s="695"/>
      <c r="BM33" s="696">
        <v>91.4</v>
      </c>
      <c r="BN33" s="695"/>
      <c r="BO33" s="695"/>
      <c r="BP33" s="695"/>
      <c r="BQ33" s="697"/>
      <c r="BR33" s="694">
        <v>98.4</v>
      </c>
      <c r="BS33" s="695"/>
      <c r="BT33" s="695"/>
      <c r="BU33" s="695"/>
      <c r="BV33" s="695"/>
      <c r="BW33" s="695"/>
      <c r="BX33" s="696">
        <v>90.7</v>
      </c>
      <c r="BY33" s="695"/>
      <c r="BZ33" s="695"/>
      <c r="CA33" s="695"/>
      <c r="CB33" s="697"/>
      <c r="CD33" s="633" t="s">
        <v>308</v>
      </c>
      <c r="CE33" s="634"/>
      <c r="CF33" s="634"/>
      <c r="CG33" s="634"/>
      <c r="CH33" s="634"/>
      <c r="CI33" s="634"/>
      <c r="CJ33" s="634"/>
      <c r="CK33" s="634"/>
      <c r="CL33" s="634"/>
      <c r="CM33" s="634"/>
      <c r="CN33" s="634"/>
      <c r="CO33" s="634"/>
      <c r="CP33" s="634"/>
      <c r="CQ33" s="635"/>
      <c r="CR33" s="636">
        <v>9559513</v>
      </c>
      <c r="CS33" s="668"/>
      <c r="CT33" s="668"/>
      <c r="CU33" s="668"/>
      <c r="CV33" s="668"/>
      <c r="CW33" s="668"/>
      <c r="CX33" s="668"/>
      <c r="CY33" s="669"/>
      <c r="CZ33" s="641">
        <v>44.5</v>
      </c>
      <c r="DA33" s="666"/>
      <c r="DB33" s="666"/>
      <c r="DC33" s="670"/>
      <c r="DD33" s="645">
        <v>7604873</v>
      </c>
      <c r="DE33" s="668"/>
      <c r="DF33" s="668"/>
      <c r="DG33" s="668"/>
      <c r="DH33" s="668"/>
      <c r="DI33" s="668"/>
      <c r="DJ33" s="668"/>
      <c r="DK33" s="669"/>
      <c r="DL33" s="645">
        <v>5022283</v>
      </c>
      <c r="DM33" s="668"/>
      <c r="DN33" s="668"/>
      <c r="DO33" s="668"/>
      <c r="DP33" s="668"/>
      <c r="DQ33" s="668"/>
      <c r="DR33" s="668"/>
      <c r="DS33" s="668"/>
      <c r="DT33" s="668"/>
      <c r="DU33" s="668"/>
      <c r="DV33" s="669"/>
      <c r="DW33" s="641">
        <v>39.200000000000003</v>
      </c>
      <c r="DX33" s="666"/>
      <c r="DY33" s="666"/>
      <c r="DZ33" s="666"/>
      <c r="EA33" s="666"/>
      <c r="EB33" s="666"/>
      <c r="EC33" s="667"/>
    </row>
    <row r="34" spans="2:133" ht="11.25" customHeight="1" x14ac:dyDescent="0.15">
      <c r="B34" s="633" t="s">
        <v>309</v>
      </c>
      <c r="C34" s="634"/>
      <c r="D34" s="634"/>
      <c r="E34" s="634"/>
      <c r="F34" s="634"/>
      <c r="G34" s="634"/>
      <c r="H34" s="634"/>
      <c r="I34" s="634"/>
      <c r="J34" s="634"/>
      <c r="K34" s="634"/>
      <c r="L34" s="634"/>
      <c r="M34" s="634"/>
      <c r="N34" s="634"/>
      <c r="O34" s="634"/>
      <c r="P34" s="634"/>
      <c r="Q34" s="635"/>
      <c r="R34" s="636">
        <v>612820</v>
      </c>
      <c r="S34" s="637"/>
      <c r="T34" s="637"/>
      <c r="U34" s="637"/>
      <c r="V34" s="637"/>
      <c r="W34" s="637"/>
      <c r="X34" s="637"/>
      <c r="Y34" s="638"/>
      <c r="Z34" s="639">
        <v>2.7</v>
      </c>
      <c r="AA34" s="639"/>
      <c r="AB34" s="639"/>
      <c r="AC34" s="639"/>
      <c r="AD34" s="640" t="s">
        <v>122</v>
      </c>
      <c r="AE34" s="640"/>
      <c r="AF34" s="640"/>
      <c r="AG34" s="640"/>
      <c r="AH34" s="640"/>
      <c r="AI34" s="640"/>
      <c r="AJ34" s="640"/>
      <c r="AK34" s="640"/>
      <c r="AL34" s="641" t="s">
        <v>122</v>
      </c>
      <c r="AM34" s="642"/>
      <c r="AN34" s="642"/>
      <c r="AO34" s="643"/>
      <c r="AP34" s="210"/>
      <c r="AQ34" s="211"/>
      <c r="AS34" s="208"/>
      <c r="AT34" s="208"/>
      <c r="AU34" s="208"/>
      <c r="AV34" s="208"/>
      <c r="AW34" s="208"/>
      <c r="AX34" s="208"/>
      <c r="AY34" s="208"/>
      <c r="AZ34" s="208"/>
      <c r="BA34" s="208"/>
      <c r="BB34" s="208"/>
      <c r="BC34" s="208"/>
      <c r="BD34" s="208"/>
      <c r="BE34" s="208"/>
      <c r="BF34" s="208"/>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33" t="s">
        <v>310</v>
      </c>
      <c r="CE34" s="634"/>
      <c r="CF34" s="634"/>
      <c r="CG34" s="634"/>
      <c r="CH34" s="634"/>
      <c r="CI34" s="634"/>
      <c r="CJ34" s="634"/>
      <c r="CK34" s="634"/>
      <c r="CL34" s="634"/>
      <c r="CM34" s="634"/>
      <c r="CN34" s="634"/>
      <c r="CO34" s="634"/>
      <c r="CP34" s="634"/>
      <c r="CQ34" s="635"/>
      <c r="CR34" s="636">
        <v>3075401</v>
      </c>
      <c r="CS34" s="637"/>
      <c r="CT34" s="637"/>
      <c r="CU34" s="637"/>
      <c r="CV34" s="637"/>
      <c r="CW34" s="637"/>
      <c r="CX34" s="637"/>
      <c r="CY34" s="638"/>
      <c r="CZ34" s="641">
        <v>14.3</v>
      </c>
      <c r="DA34" s="666"/>
      <c r="DB34" s="666"/>
      <c r="DC34" s="670"/>
      <c r="DD34" s="645">
        <v>2423739</v>
      </c>
      <c r="DE34" s="637"/>
      <c r="DF34" s="637"/>
      <c r="DG34" s="637"/>
      <c r="DH34" s="637"/>
      <c r="DI34" s="637"/>
      <c r="DJ34" s="637"/>
      <c r="DK34" s="638"/>
      <c r="DL34" s="645">
        <v>1927704</v>
      </c>
      <c r="DM34" s="637"/>
      <c r="DN34" s="637"/>
      <c r="DO34" s="637"/>
      <c r="DP34" s="637"/>
      <c r="DQ34" s="637"/>
      <c r="DR34" s="637"/>
      <c r="DS34" s="637"/>
      <c r="DT34" s="637"/>
      <c r="DU34" s="637"/>
      <c r="DV34" s="638"/>
      <c r="DW34" s="641">
        <v>15</v>
      </c>
      <c r="DX34" s="666"/>
      <c r="DY34" s="666"/>
      <c r="DZ34" s="666"/>
      <c r="EA34" s="666"/>
      <c r="EB34" s="666"/>
      <c r="EC34" s="667"/>
    </row>
    <row r="35" spans="2:133" ht="11.25" customHeight="1" x14ac:dyDescent="0.15">
      <c r="B35" s="633" t="s">
        <v>311</v>
      </c>
      <c r="C35" s="634"/>
      <c r="D35" s="634"/>
      <c r="E35" s="634"/>
      <c r="F35" s="634"/>
      <c r="G35" s="634"/>
      <c r="H35" s="634"/>
      <c r="I35" s="634"/>
      <c r="J35" s="634"/>
      <c r="K35" s="634"/>
      <c r="L35" s="634"/>
      <c r="M35" s="634"/>
      <c r="N35" s="634"/>
      <c r="O35" s="634"/>
      <c r="P35" s="634"/>
      <c r="Q35" s="635"/>
      <c r="R35" s="636">
        <v>341692</v>
      </c>
      <c r="S35" s="637"/>
      <c r="T35" s="637"/>
      <c r="U35" s="637"/>
      <c r="V35" s="637"/>
      <c r="W35" s="637"/>
      <c r="X35" s="637"/>
      <c r="Y35" s="638"/>
      <c r="Z35" s="639">
        <v>1.5</v>
      </c>
      <c r="AA35" s="639"/>
      <c r="AB35" s="639"/>
      <c r="AC35" s="639"/>
      <c r="AD35" s="640" t="s">
        <v>122</v>
      </c>
      <c r="AE35" s="640"/>
      <c r="AF35" s="640"/>
      <c r="AG35" s="640"/>
      <c r="AH35" s="640"/>
      <c r="AI35" s="640"/>
      <c r="AJ35" s="640"/>
      <c r="AK35" s="640"/>
      <c r="AL35" s="641" t="s">
        <v>122</v>
      </c>
      <c r="AM35" s="642"/>
      <c r="AN35" s="642"/>
      <c r="AO35" s="643"/>
      <c r="AP35" s="212"/>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373444</v>
      </c>
      <c r="CS35" s="668"/>
      <c r="CT35" s="668"/>
      <c r="CU35" s="668"/>
      <c r="CV35" s="668"/>
      <c r="CW35" s="668"/>
      <c r="CX35" s="668"/>
      <c r="CY35" s="669"/>
      <c r="CZ35" s="641">
        <v>1.7</v>
      </c>
      <c r="DA35" s="666"/>
      <c r="DB35" s="666"/>
      <c r="DC35" s="670"/>
      <c r="DD35" s="645">
        <v>232720</v>
      </c>
      <c r="DE35" s="668"/>
      <c r="DF35" s="668"/>
      <c r="DG35" s="668"/>
      <c r="DH35" s="668"/>
      <c r="DI35" s="668"/>
      <c r="DJ35" s="668"/>
      <c r="DK35" s="669"/>
      <c r="DL35" s="645">
        <v>228920</v>
      </c>
      <c r="DM35" s="668"/>
      <c r="DN35" s="668"/>
      <c r="DO35" s="668"/>
      <c r="DP35" s="668"/>
      <c r="DQ35" s="668"/>
      <c r="DR35" s="668"/>
      <c r="DS35" s="668"/>
      <c r="DT35" s="668"/>
      <c r="DU35" s="668"/>
      <c r="DV35" s="669"/>
      <c r="DW35" s="641">
        <v>1.8</v>
      </c>
      <c r="DX35" s="666"/>
      <c r="DY35" s="666"/>
      <c r="DZ35" s="666"/>
      <c r="EA35" s="666"/>
      <c r="EB35" s="666"/>
      <c r="EC35" s="667"/>
    </row>
    <row r="36" spans="2:133" ht="11.25" customHeight="1" x14ac:dyDescent="0.15">
      <c r="B36" s="633" t="s">
        <v>315</v>
      </c>
      <c r="C36" s="634"/>
      <c r="D36" s="634"/>
      <c r="E36" s="634"/>
      <c r="F36" s="634"/>
      <c r="G36" s="634"/>
      <c r="H36" s="634"/>
      <c r="I36" s="634"/>
      <c r="J36" s="634"/>
      <c r="K36" s="634"/>
      <c r="L36" s="634"/>
      <c r="M36" s="634"/>
      <c r="N36" s="634"/>
      <c r="O36" s="634"/>
      <c r="P36" s="634"/>
      <c r="Q36" s="635"/>
      <c r="R36" s="636">
        <v>1731633</v>
      </c>
      <c r="S36" s="637"/>
      <c r="T36" s="637"/>
      <c r="U36" s="637"/>
      <c r="V36" s="637"/>
      <c r="W36" s="637"/>
      <c r="X36" s="637"/>
      <c r="Y36" s="638"/>
      <c r="Z36" s="639">
        <v>7.6</v>
      </c>
      <c r="AA36" s="639"/>
      <c r="AB36" s="639"/>
      <c r="AC36" s="639"/>
      <c r="AD36" s="640" t="s">
        <v>122</v>
      </c>
      <c r="AE36" s="640"/>
      <c r="AF36" s="640"/>
      <c r="AG36" s="640"/>
      <c r="AH36" s="640"/>
      <c r="AI36" s="640"/>
      <c r="AJ36" s="640"/>
      <c r="AK36" s="640"/>
      <c r="AL36" s="641" t="s">
        <v>122</v>
      </c>
      <c r="AM36" s="642"/>
      <c r="AN36" s="642"/>
      <c r="AO36" s="643"/>
      <c r="AP36" s="212"/>
      <c r="AQ36" s="702" t="s">
        <v>316</v>
      </c>
      <c r="AR36" s="703"/>
      <c r="AS36" s="703"/>
      <c r="AT36" s="703"/>
      <c r="AU36" s="703"/>
      <c r="AV36" s="703"/>
      <c r="AW36" s="703"/>
      <c r="AX36" s="703"/>
      <c r="AY36" s="704"/>
      <c r="AZ36" s="625">
        <v>2846825</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245946</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3149690</v>
      </c>
      <c r="CS36" s="637"/>
      <c r="CT36" s="637"/>
      <c r="CU36" s="637"/>
      <c r="CV36" s="637"/>
      <c r="CW36" s="637"/>
      <c r="CX36" s="637"/>
      <c r="CY36" s="638"/>
      <c r="CZ36" s="641">
        <v>14.7</v>
      </c>
      <c r="DA36" s="666"/>
      <c r="DB36" s="666"/>
      <c r="DC36" s="670"/>
      <c r="DD36" s="645">
        <v>2401314</v>
      </c>
      <c r="DE36" s="637"/>
      <c r="DF36" s="637"/>
      <c r="DG36" s="637"/>
      <c r="DH36" s="637"/>
      <c r="DI36" s="637"/>
      <c r="DJ36" s="637"/>
      <c r="DK36" s="638"/>
      <c r="DL36" s="645">
        <v>1399201</v>
      </c>
      <c r="DM36" s="637"/>
      <c r="DN36" s="637"/>
      <c r="DO36" s="637"/>
      <c r="DP36" s="637"/>
      <c r="DQ36" s="637"/>
      <c r="DR36" s="637"/>
      <c r="DS36" s="637"/>
      <c r="DT36" s="637"/>
      <c r="DU36" s="637"/>
      <c r="DV36" s="638"/>
      <c r="DW36" s="641">
        <v>10.9</v>
      </c>
      <c r="DX36" s="666"/>
      <c r="DY36" s="666"/>
      <c r="DZ36" s="666"/>
      <c r="EA36" s="666"/>
      <c r="EB36" s="666"/>
      <c r="EC36" s="667"/>
    </row>
    <row r="37" spans="2:133" ht="11.25" customHeight="1" x14ac:dyDescent="0.15">
      <c r="B37" s="633" t="s">
        <v>319</v>
      </c>
      <c r="C37" s="634"/>
      <c r="D37" s="634"/>
      <c r="E37" s="634"/>
      <c r="F37" s="634"/>
      <c r="G37" s="634"/>
      <c r="H37" s="634"/>
      <c r="I37" s="634"/>
      <c r="J37" s="634"/>
      <c r="K37" s="634"/>
      <c r="L37" s="634"/>
      <c r="M37" s="634"/>
      <c r="N37" s="634"/>
      <c r="O37" s="634"/>
      <c r="P37" s="634"/>
      <c r="Q37" s="635"/>
      <c r="R37" s="636">
        <v>389378</v>
      </c>
      <c r="S37" s="637"/>
      <c r="T37" s="637"/>
      <c r="U37" s="637"/>
      <c r="V37" s="637"/>
      <c r="W37" s="637"/>
      <c r="X37" s="637"/>
      <c r="Y37" s="638"/>
      <c r="Z37" s="639">
        <v>1.7</v>
      </c>
      <c r="AA37" s="639"/>
      <c r="AB37" s="639"/>
      <c r="AC37" s="639"/>
      <c r="AD37" s="640">
        <v>1144</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796886</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146472</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147483</v>
      </c>
      <c r="CS37" s="668"/>
      <c r="CT37" s="668"/>
      <c r="CU37" s="668"/>
      <c r="CV37" s="668"/>
      <c r="CW37" s="668"/>
      <c r="CX37" s="668"/>
      <c r="CY37" s="669"/>
      <c r="CZ37" s="641">
        <v>0.7</v>
      </c>
      <c r="DA37" s="666"/>
      <c r="DB37" s="666"/>
      <c r="DC37" s="670"/>
      <c r="DD37" s="645">
        <v>147483</v>
      </c>
      <c r="DE37" s="668"/>
      <c r="DF37" s="668"/>
      <c r="DG37" s="668"/>
      <c r="DH37" s="668"/>
      <c r="DI37" s="668"/>
      <c r="DJ37" s="668"/>
      <c r="DK37" s="669"/>
      <c r="DL37" s="645">
        <v>147483</v>
      </c>
      <c r="DM37" s="668"/>
      <c r="DN37" s="668"/>
      <c r="DO37" s="668"/>
      <c r="DP37" s="668"/>
      <c r="DQ37" s="668"/>
      <c r="DR37" s="668"/>
      <c r="DS37" s="668"/>
      <c r="DT37" s="668"/>
      <c r="DU37" s="668"/>
      <c r="DV37" s="669"/>
      <c r="DW37" s="641">
        <v>1.2</v>
      </c>
      <c r="DX37" s="666"/>
      <c r="DY37" s="666"/>
      <c r="DZ37" s="666"/>
      <c r="EA37" s="666"/>
      <c r="EB37" s="666"/>
      <c r="EC37" s="667"/>
    </row>
    <row r="38" spans="2:133" ht="11.25" customHeight="1" x14ac:dyDescent="0.15">
      <c r="B38" s="633" t="s">
        <v>323</v>
      </c>
      <c r="C38" s="634"/>
      <c r="D38" s="634"/>
      <c r="E38" s="634"/>
      <c r="F38" s="634"/>
      <c r="G38" s="634"/>
      <c r="H38" s="634"/>
      <c r="I38" s="634"/>
      <c r="J38" s="634"/>
      <c r="K38" s="634"/>
      <c r="L38" s="634"/>
      <c r="M38" s="634"/>
      <c r="N38" s="634"/>
      <c r="O38" s="634"/>
      <c r="P38" s="634"/>
      <c r="Q38" s="635"/>
      <c r="R38" s="636">
        <v>942900</v>
      </c>
      <c r="S38" s="637"/>
      <c r="T38" s="637"/>
      <c r="U38" s="637"/>
      <c r="V38" s="637"/>
      <c r="W38" s="637"/>
      <c r="X38" s="637"/>
      <c r="Y38" s="638"/>
      <c r="Z38" s="639">
        <v>4.0999999999999996</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118994</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4786</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1930945</v>
      </c>
      <c r="CS38" s="637"/>
      <c r="CT38" s="637"/>
      <c r="CU38" s="637"/>
      <c r="CV38" s="637"/>
      <c r="CW38" s="637"/>
      <c r="CX38" s="637"/>
      <c r="CY38" s="638"/>
      <c r="CZ38" s="641">
        <v>9</v>
      </c>
      <c r="DA38" s="666"/>
      <c r="DB38" s="666"/>
      <c r="DC38" s="670"/>
      <c r="DD38" s="645">
        <v>1572849</v>
      </c>
      <c r="DE38" s="637"/>
      <c r="DF38" s="637"/>
      <c r="DG38" s="637"/>
      <c r="DH38" s="637"/>
      <c r="DI38" s="637"/>
      <c r="DJ38" s="637"/>
      <c r="DK38" s="638"/>
      <c r="DL38" s="645">
        <v>1466458</v>
      </c>
      <c r="DM38" s="637"/>
      <c r="DN38" s="637"/>
      <c r="DO38" s="637"/>
      <c r="DP38" s="637"/>
      <c r="DQ38" s="637"/>
      <c r="DR38" s="637"/>
      <c r="DS38" s="637"/>
      <c r="DT38" s="637"/>
      <c r="DU38" s="637"/>
      <c r="DV38" s="638"/>
      <c r="DW38" s="641">
        <v>11.4</v>
      </c>
      <c r="DX38" s="666"/>
      <c r="DY38" s="666"/>
      <c r="DZ38" s="666"/>
      <c r="EA38" s="666"/>
      <c r="EB38" s="666"/>
      <c r="EC38" s="667"/>
    </row>
    <row r="39" spans="2:133" ht="11.25" customHeight="1" x14ac:dyDescent="0.15">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12637</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6846</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829794</v>
      </c>
      <c r="CS39" s="668"/>
      <c r="CT39" s="668"/>
      <c r="CU39" s="668"/>
      <c r="CV39" s="668"/>
      <c r="CW39" s="668"/>
      <c r="CX39" s="668"/>
      <c r="CY39" s="669"/>
      <c r="CZ39" s="641">
        <v>3.9</v>
      </c>
      <c r="DA39" s="666"/>
      <c r="DB39" s="666"/>
      <c r="DC39" s="670"/>
      <c r="DD39" s="645">
        <v>814972</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331</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8"/>
      <c r="BE40" s="668"/>
      <c r="BF40" s="691"/>
      <c r="BG40" s="684" t="s">
        <v>333</v>
      </c>
      <c r="BH40" s="685"/>
      <c r="BI40" s="685"/>
      <c r="BJ40" s="685"/>
      <c r="BK40" s="685"/>
      <c r="BL40" s="213"/>
      <c r="BM40" s="634" t="s">
        <v>334</v>
      </c>
      <c r="BN40" s="634"/>
      <c r="BO40" s="634"/>
      <c r="BP40" s="634"/>
      <c r="BQ40" s="634"/>
      <c r="BR40" s="634"/>
      <c r="BS40" s="634"/>
      <c r="BT40" s="634"/>
      <c r="BU40" s="635"/>
      <c r="BV40" s="636">
        <v>98</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200239</v>
      </c>
      <c r="CS40" s="637"/>
      <c r="CT40" s="637"/>
      <c r="CU40" s="637"/>
      <c r="CV40" s="637"/>
      <c r="CW40" s="637"/>
      <c r="CX40" s="637"/>
      <c r="CY40" s="638"/>
      <c r="CZ40" s="641">
        <v>0.9</v>
      </c>
      <c r="DA40" s="666"/>
      <c r="DB40" s="666"/>
      <c r="DC40" s="670"/>
      <c r="DD40" s="645">
        <v>159279</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336</v>
      </c>
      <c r="C41" s="658"/>
      <c r="D41" s="658"/>
      <c r="E41" s="658"/>
      <c r="F41" s="658"/>
      <c r="G41" s="658"/>
      <c r="H41" s="658"/>
      <c r="I41" s="658"/>
      <c r="J41" s="658"/>
      <c r="K41" s="658"/>
      <c r="L41" s="658"/>
      <c r="M41" s="658"/>
      <c r="N41" s="658"/>
      <c r="O41" s="658"/>
      <c r="P41" s="658"/>
      <c r="Q41" s="659"/>
      <c r="R41" s="708">
        <v>22913086</v>
      </c>
      <c r="S41" s="709"/>
      <c r="T41" s="709"/>
      <c r="U41" s="709"/>
      <c r="V41" s="709"/>
      <c r="W41" s="709"/>
      <c r="X41" s="709"/>
      <c r="Y41" s="713"/>
      <c r="Z41" s="714">
        <v>100</v>
      </c>
      <c r="AA41" s="714"/>
      <c r="AB41" s="714"/>
      <c r="AC41" s="714"/>
      <c r="AD41" s="715">
        <v>12810077</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402912</v>
      </c>
      <c r="BA41" s="637"/>
      <c r="BB41" s="637"/>
      <c r="BC41" s="637"/>
      <c r="BD41" s="668"/>
      <c r="BE41" s="668"/>
      <c r="BF41" s="691"/>
      <c r="BG41" s="684"/>
      <c r="BH41" s="685"/>
      <c r="BI41" s="685"/>
      <c r="BJ41" s="685"/>
      <c r="BK41" s="685"/>
      <c r="BL41" s="213"/>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340</v>
      </c>
      <c r="AR42" s="706"/>
      <c r="AS42" s="706"/>
      <c r="AT42" s="706"/>
      <c r="AU42" s="706"/>
      <c r="AV42" s="706"/>
      <c r="AW42" s="706"/>
      <c r="AX42" s="706"/>
      <c r="AY42" s="707"/>
      <c r="AZ42" s="708">
        <v>1515396</v>
      </c>
      <c r="BA42" s="709"/>
      <c r="BB42" s="709"/>
      <c r="BC42" s="709"/>
      <c r="BD42" s="695"/>
      <c r="BE42" s="695"/>
      <c r="BF42" s="697"/>
      <c r="BG42" s="686"/>
      <c r="BH42" s="687"/>
      <c r="BI42" s="687"/>
      <c r="BJ42" s="687"/>
      <c r="BK42" s="687"/>
      <c r="BL42" s="214"/>
      <c r="BM42" s="658" t="s">
        <v>341</v>
      </c>
      <c r="BN42" s="658"/>
      <c r="BO42" s="658"/>
      <c r="BP42" s="658"/>
      <c r="BQ42" s="658"/>
      <c r="BR42" s="658"/>
      <c r="BS42" s="658"/>
      <c r="BT42" s="658"/>
      <c r="BU42" s="659"/>
      <c r="BV42" s="708">
        <v>530</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1808689</v>
      </c>
      <c r="CS42" s="668"/>
      <c r="CT42" s="668"/>
      <c r="CU42" s="668"/>
      <c r="CV42" s="668"/>
      <c r="CW42" s="668"/>
      <c r="CX42" s="668"/>
      <c r="CY42" s="669"/>
      <c r="CZ42" s="641">
        <v>8.4</v>
      </c>
      <c r="DA42" s="666"/>
      <c r="DB42" s="666"/>
      <c r="DC42" s="670"/>
      <c r="DD42" s="645">
        <v>474020</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4" t="s">
        <v>343</v>
      </c>
      <c r="CD43" s="633" t="s">
        <v>344</v>
      </c>
      <c r="CE43" s="634"/>
      <c r="CF43" s="634"/>
      <c r="CG43" s="634"/>
      <c r="CH43" s="634"/>
      <c r="CI43" s="634"/>
      <c r="CJ43" s="634"/>
      <c r="CK43" s="634"/>
      <c r="CL43" s="634"/>
      <c r="CM43" s="634"/>
      <c r="CN43" s="634"/>
      <c r="CO43" s="634"/>
      <c r="CP43" s="634"/>
      <c r="CQ43" s="635"/>
      <c r="CR43" s="636">
        <v>36119</v>
      </c>
      <c r="CS43" s="668"/>
      <c r="CT43" s="668"/>
      <c r="CU43" s="668"/>
      <c r="CV43" s="668"/>
      <c r="CW43" s="668"/>
      <c r="CX43" s="668"/>
      <c r="CY43" s="669"/>
      <c r="CZ43" s="641">
        <v>0.2</v>
      </c>
      <c r="DA43" s="666"/>
      <c r="DB43" s="666"/>
      <c r="DC43" s="670"/>
      <c r="DD43" s="645">
        <v>36119</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1624577</v>
      </c>
      <c r="CS44" s="637"/>
      <c r="CT44" s="637"/>
      <c r="CU44" s="637"/>
      <c r="CV44" s="637"/>
      <c r="CW44" s="637"/>
      <c r="CX44" s="637"/>
      <c r="CY44" s="638"/>
      <c r="CZ44" s="641">
        <v>7.6</v>
      </c>
      <c r="DA44" s="642"/>
      <c r="DB44" s="642"/>
      <c r="DC44" s="648"/>
      <c r="DD44" s="645">
        <v>436722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505200</v>
      </c>
      <c r="CS45" s="668"/>
      <c r="CT45" s="668"/>
      <c r="CU45" s="668"/>
      <c r="CV45" s="668"/>
      <c r="CW45" s="668"/>
      <c r="CX45" s="668"/>
      <c r="CY45" s="669"/>
      <c r="CZ45" s="641">
        <v>2.4</v>
      </c>
      <c r="DA45" s="666"/>
      <c r="DB45" s="666"/>
      <c r="DC45" s="670"/>
      <c r="DD45" s="645">
        <v>66054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5"/>
      <c r="CD46" s="674"/>
      <c r="CE46" s="675"/>
      <c r="CF46" s="633" t="s">
        <v>349</v>
      </c>
      <c r="CG46" s="634"/>
      <c r="CH46" s="634"/>
      <c r="CI46" s="634"/>
      <c r="CJ46" s="634"/>
      <c r="CK46" s="634"/>
      <c r="CL46" s="634"/>
      <c r="CM46" s="634"/>
      <c r="CN46" s="634"/>
      <c r="CO46" s="634"/>
      <c r="CP46" s="634"/>
      <c r="CQ46" s="635"/>
      <c r="CR46" s="636">
        <v>995899</v>
      </c>
      <c r="CS46" s="637"/>
      <c r="CT46" s="637"/>
      <c r="CU46" s="637"/>
      <c r="CV46" s="637"/>
      <c r="CW46" s="637"/>
      <c r="CX46" s="637"/>
      <c r="CY46" s="638"/>
      <c r="CZ46" s="641">
        <v>4.5999999999999996</v>
      </c>
      <c r="DA46" s="642"/>
      <c r="DB46" s="642"/>
      <c r="DC46" s="648"/>
      <c r="DD46" s="645">
        <v>351895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5"/>
      <c r="CD47" s="674"/>
      <c r="CE47" s="675"/>
      <c r="CF47" s="633" t="s">
        <v>350</v>
      </c>
      <c r="CG47" s="634"/>
      <c r="CH47" s="634"/>
      <c r="CI47" s="634"/>
      <c r="CJ47" s="634"/>
      <c r="CK47" s="634"/>
      <c r="CL47" s="634"/>
      <c r="CM47" s="634"/>
      <c r="CN47" s="634"/>
      <c r="CO47" s="634"/>
      <c r="CP47" s="634"/>
      <c r="CQ47" s="635"/>
      <c r="CR47" s="636">
        <v>184112</v>
      </c>
      <c r="CS47" s="668"/>
      <c r="CT47" s="668"/>
      <c r="CU47" s="668"/>
      <c r="CV47" s="668"/>
      <c r="CW47" s="668"/>
      <c r="CX47" s="668"/>
      <c r="CY47" s="669"/>
      <c r="CZ47" s="641">
        <v>0.9</v>
      </c>
      <c r="DA47" s="666"/>
      <c r="DB47" s="666"/>
      <c r="DC47" s="670"/>
      <c r="DD47" s="645">
        <v>37298</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5"/>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5"/>
      <c r="CD49" s="657" t="s">
        <v>352</v>
      </c>
      <c r="CE49" s="658"/>
      <c r="CF49" s="658"/>
      <c r="CG49" s="658"/>
      <c r="CH49" s="658"/>
      <c r="CI49" s="658"/>
      <c r="CJ49" s="658"/>
      <c r="CK49" s="658"/>
      <c r="CL49" s="658"/>
      <c r="CM49" s="658"/>
      <c r="CN49" s="658"/>
      <c r="CO49" s="658"/>
      <c r="CP49" s="658"/>
      <c r="CQ49" s="659"/>
      <c r="CR49" s="708">
        <v>21466025</v>
      </c>
      <c r="CS49" s="695"/>
      <c r="CT49" s="695"/>
      <c r="CU49" s="695"/>
      <c r="CV49" s="695"/>
      <c r="CW49" s="695"/>
      <c r="CX49" s="695"/>
      <c r="CY49" s="724"/>
      <c r="CZ49" s="716">
        <v>100</v>
      </c>
      <c r="DA49" s="725"/>
      <c r="DB49" s="725"/>
      <c r="DC49" s="726"/>
      <c r="DD49" s="727">
        <v>15880044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pBlv0XKIR5q1Up3yMD++cWEb53ROnj3DQfNnrGwdWDnN/xbckoqxiU4Y0qep/WJUS7++9z69G/+eXz5GftDtHw==" saltValue="Gd95qpz96a7+xCJNHmEJ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1" customWidth="1"/>
    <col min="131" max="131" width="1.625" style="221" customWidth="1"/>
    <col min="132" max="16384" width="9" style="221" hidden="1"/>
  </cols>
  <sheetData>
    <row r="1" spans="1:131" ht="11.25" customHeight="1" thickBot="1" x14ac:dyDescent="0.2">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735" t="s">
        <v>354</v>
      </c>
      <c r="DK2" s="736"/>
      <c r="DL2" s="736"/>
      <c r="DM2" s="736"/>
      <c r="DN2" s="736"/>
      <c r="DO2" s="737"/>
      <c r="DP2" s="218"/>
      <c r="DQ2" s="735" t="s">
        <v>355</v>
      </c>
      <c r="DR2" s="736"/>
      <c r="DS2" s="736"/>
      <c r="DT2" s="736"/>
      <c r="DU2" s="736"/>
      <c r="DV2" s="736"/>
      <c r="DW2" s="736"/>
      <c r="DX2" s="736"/>
      <c r="DY2" s="736"/>
      <c r="DZ2" s="737"/>
      <c r="EA2" s="220"/>
    </row>
    <row r="3" spans="1:131" ht="11.25" customHeight="1" x14ac:dyDescent="0.15">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2"/>
      <c r="BA4" s="222"/>
      <c r="BB4" s="222"/>
      <c r="BC4" s="222"/>
      <c r="BD4" s="222"/>
      <c r="BE4" s="223"/>
      <c r="BF4" s="223"/>
      <c r="BG4" s="223"/>
      <c r="BH4" s="223"/>
      <c r="BI4" s="223"/>
      <c r="BJ4" s="223"/>
      <c r="BK4" s="223"/>
      <c r="BL4" s="223"/>
      <c r="BM4" s="223"/>
      <c r="BN4" s="223"/>
      <c r="BO4" s="223"/>
      <c r="BP4" s="223"/>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4"/>
    </row>
    <row r="5" spans="1:131" s="225" customFormat="1" ht="26.25" customHeight="1" x14ac:dyDescent="0.15">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2"/>
      <c r="BA5" s="222"/>
      <c r="BB5" s="222"/>
      <c r="BC5" s="222"/>
      <c r="BD5" s="222"/>
      <c r="BE5" s="223"/>
      <c r="BF5" s="223"/>
      <c r="BG5" s="223"/>
      <c r="BH5" s="223"/>
      <c r="BI5" s="223"/>
      <c r="BJ5" s="223"/>
      <c r="BK5" s="223"/>
      <c r="BL5" s="223"/>
      <c r="BM5" s="223"/>
      <c r="BN5" s="223"/>
      <c r="BO5" s="223"/>
      <c r="BP5" s="223"/>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4"/>
    </row>
    <row r="6" spans="1:131" s="225"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2"/>
      <c r="BA6" s="222"/>
      <c r="BB6" s="222"/>
      <c r="BC6" s="222"/>
      <c r="BD6" s="222"/>
      <c r="BE6" s="223"/>
      <c r="BF6" s="223"/>
      <c r="BG6" s="223"/>
      <c r="BH6" s="223"/>
      <c r="BI6" s="223"/>
      <c r="BJ6" s="223"/>
      <c r="BK6" s="223"/>
      <c r="BL6" s="223"/>
      <c r="BM6" s="223"/>
      <c r="BN6" s="223"/>
      <c r="BO6" s="223"/>
      <c r="BP6" s="223"/>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4"/>
    </row>
    <row r="7" spans="1:131" s="225" customFormat="1" ht="26.25" customHeight="1" thickTop="1" x14ac:dyDescent="0.15">
      <c r="A7" s="226">
        <v>1</v>
      </c>
      <c r="B7" s="762" t="s">
        <v>375</v>
      </c>
      <c r="C7" s="763"/>
      <c r="D7" s="763"/>
      <c r="E7" s="763"/>
      <c r="F7" s="763"/>
      <c r="G7" s="763"/>
      <c r="H7" s="763"/>
      <c r="I7" s="763"/>
      <c r="J7" s="763"/>
      <c r="K7" s="763"/>
      <c r="L7" s="763"/>
      <c r="M7" s="763"/>
      <c r="N7" s="763"/>
      <c r="O7" s="763"/>
      <c r="P7" s="764"/>
      <c r="Q7" s="765">
        <v>22913</v>
      </c>
      <c r="R7" s="766"/>
      <c r="S7" s="766"/>
      <c r="T7" s="766"/>
      <c r="U7" s="766"/>
      <c r="V7" s="766">
        <v>21466</v>
      </c>
      <c r="W7" s="766"/>
      <c r="X7" s="766"/>
      <c r="Y7" s="766"/>
      <c r="Z7" s="766"/>
      <c r="AA7" s="766">
        <v>1447</v>
      </c>
      <c r="AB7" s="766"/>
      <c r="AC7" s="766"/>
      <c r="AD7" s="766"/>
      <c r="AE7" s="767"/>
      <c r="AF7" s="768">
        <v>1136</v>
      </c>
      <c r="AG7" s="769"/>
      <c r="AH7" s="769"/>
      <c r="AI7" s="769"/>
      <c r="AJ7" s="770"/>
      <c r="AK7" s="771">
        <v>342</v>
      </c>
      <c r="AL7" s="772"/>
      <c r="AM7" s="772"/>
      <c r="AN7" s="772"/>
      <c r="AO7" s="772"/>
      <c r="AP7" s="772">
        <v>19181</v>
      </c>
      <c r="AQ7" s="772"/>
      <c r="AR7" s="772"/>
      <c r="AS7" s="772"/>
      <c r="AT7" s="772"/>
      <c r="AU7" s="773"/>
      <c r="AV7" s="773"/>
      <c r="AW7" s="773"/>
      <c r="AX7" s="773"/>
      <c r="AY7" s="774"/>
      <c r="AZ7" s="222"/>
      <c r="BA7" s="222"/>
      <c r="BB7" s="222"/>
      <c r="BC7" s="222"/>
      <c r="BD7" s="222"/>
      <c r="BE7" s="223"/>
      <c r="BF7" s="223"/>
      <c r="BG7" s="223"/>
      <c r="BH7" s="223"/>
      <c r="BI7" s="223"/>
      <c r="BJ7" s="223"/>
      <c r="BK7" s="223"/>
      <c r="BL7" s="223"/>
      <c r="BM7" s="223"/>
      <c r="BN7" s="223"/>
      <c r="BO7" s="223"/>
      <c r="BP7" s="223"/>
      <c r="BQ7" s="226">
        <v>1</v>
      </c>
      <c r="BR7" s="227"/>
      <c r="BS7" s="759" t="s">
        <v>546</v>
      </c>
      <c r="BT7" s="760"/>
      <c r="BU7" s="760"/>
      <c r="BV7" s="760"/>
      <c r="BW7" s="760"/>
      <c r="BX7" s="760"/>
      <c r="BY7" s="760"/>
      <c r="BZ7" s="760"/>
      <c r="CA7" s="760"/>
      <c r="CB7" s="760"/>
      <c r="CC7" s="760"/>
      <c r="CD7" s="760"/>
      <c r="CE7" s="760"/>
      <c r="CF7" s="760"/>
      <c r="CG7" s="775"/>
      <c r="CH7" s="756">
        <v>-4</v>
      </c>
      <c r="CI7" s="757"/>
      <c r="CJ7" s="757"/>
      <c r="CK7" s="757"/>
      <c r="CL7" s="758"/>
      <c r="CM7" s="756">
        <v>35</v>
      </c>
      <c r="CN7" s="757"/>
      <c r="CO7" s="757"/>
      <c r="CP7" s="757"/>
      <c r="CQ7" s="758"/>
      <c r="CR7" s="756">
        <v>20</v>
      </c>
      <c r="CS7" s="757"/>
      <c r="CT7" s="757"/>
      <c r="CU7" s="757"/>
      <c r="CV7" s="758"/>
      <c r="CW7" s="756">
        <v>1</v>
      </c>
      <c r="CX7" s="757"/>
      <c r="CY7" s="757"/>
      <c r="CZ7" s="757"/>
      <c r="DA7" s="758"/>
      <c r="DB7" s="756" t="s">
        <v>559</v>
      </c>
      <c r="DC7" s="757"/>
      <c r="DD7" s="757"/>
      <c r="DE7" s="757"/>
      <c r="DF7" s="758"/>
      <c r="DG7" s="756" t="s">
        <v>559</v>
      </c>
      <c r="DH7" s="757"/>
      <c r="DI7" s="757"/>
      <c r="DJ7" s="757"/>
      <c r="DK7" s="758"/>
      <c r="DL7" s="756" t="s">
        <v>559</v>
      </c>
      <c r="DM7" s="757"/>
      <c r="DN7" s="757"/>
      <c r="DO7" s="757"/>
      <c r="DP7" s="758"/>
      <c r="DQ7" s="756" t="s">
        <v>559</v>
      </c>
      <c r="DR7" s="757"/>
      <c r="DS7" s="757"/>
      <c r="DT7" s="757"/>
      <c r="DU7" s="758"/>
      <c r="DV7" s="759"/>
      <c r="DW7" s="760"/>
      <c r="DX7" s="760"/>
      <c r="DY7" s="760"/>
      <c r="DZ7" s="761"/>
      <c r="EA7" s="224"/>
    </row>
    <row r="8" spans="1:131" s="225" customFormat="1" ht="26.25" customHeight="1" x14ac:dyDescent="0.15">
      <c r="A8" s="228">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2"/>
      <c r="BA8" s="222"/>
      <c r="BB8" s="222"/>
      <c r="BC8" s="222"/>
      <c r="BD8" s="222"/>
      <c r="BE8" s="223"/>
      <c r="BF8" s="223"/>
      <c r="BG8" s="223"/>
      <c r="BH8" s="223"/>
      <c r="BI8" s="223"/>
      <c r="BJ8" s="223"/>
      <c r="BK8" s="223"/>
      <c r="BL8" s="223"/>
      <c r="BM8" s="223"/>
      <c r="BN8" s="223"/>
      <c r="BO8" s="223"/>
      <c r="BP8" s="223"/>
      <c r="BQ8" s="228">
        <v>2</v>
      </c>
      <c r="BR8" s="229"/>
      <c r="BS8" s="786" t="s">
        <v>547</v>
      </c>
      <c r="BT8" s="787"/>
      <c r="BU8" s="787"/>
      <c r="BV8" s="787"/>
      <c r="BW8" s="787"/>
      <c r="BX8" s="787"/>
      <c r="BY8" s="787"/>
      <c r="BZ8" s="787"/>
      <c r="CA8" s="787"/>
      <c r="CB8" s="787"/>
      <c r="CC8" s="787"/>
      <c r="CD8" s="787"/>
      <c r="CE8" s="787"/>
      <c r="CF8" s="787"/>
      <c r="CG8" s="788"/>
      <c r="CH8" s="789">
        <v>30</v>
      </c>
      <c r="CI8" s="790"/>
      <c r="CJ8" s="790"/>
      <c r="CK8" s="790"/>
      <c r="CL8" s="791"/>
      <c r="CM8" s="789">
        <v>82</v>
      </c>
      <c r="CN8" s="790"/>
      <c r="CO8" s="790"/>
      <c r="CP8" s="790"/>
      <c r="CQ8" s="791"/>
      <c r="CR8" s="789">
        <v>2</v>
      </c>
      <c r="CS8" s="790"/>
      <c r="CT8" s="790"/>
      <c r="CU8" s="790"/>
      <c r="CV8" s="791"/>
      <c r="CW8" s="789" t="s">
        <v>560</v>
      </c>
      <c r="CX8" s="790"/>
      <c r="CY8" s="790"/>
      <c r="CZ8" s="790"/>
      <c r="DA8" s="791"/>
      <c r="DB8" s="789" t="s">
        <v>559</v>
      </c>
      <c r="DC8" s="790"/>
      <c r="DD8" s="790"/>
      <c r="DE8" s="790"/>
      <c r="DF8" s="791"/>
      <c r="DG8" s="789" t="s">
        <v>559</v>
      </c>
      <c r="DH8" s="790"/>
      <c r="DI8" s="790"/>
      <c r="DJ8" s="790"/>
      <c r="DK8" s="791"/>
      <c r="DL8" s="789" t="s">
        <v>559</v>
      </c>
      <c r="DM8" s="790"/>
      <c r="DN8" s="790"/>
      <c r="DO8" s="790"/>
      <c r="DP8" s="791"/>
      <c r="DQ8" s="789" t="s">
        <v>559</v>
      </c>
      <c r="DR8" s="790"/>
      <c r="DS8" s="790"/>
      <c r="DT8" s="790"/>
      <c r="DU8" s="791"/>
      <c r="DV8" s="786"/>
      <c r="DW8" s="787"/>
      <c r="DX8" s="787"/>
      <c r="DY8" s="787"/>
      <c r="DZ8" s="792"/>
      <c r="EA8" s="224"/>
    </row>
    <row r="9" spans="1:131" s="225" customFormat="1" ht="26.25" customHeight="1" x14ac:dyDescent="0.15">
      <c r="A9" s="228">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2"/>
      <c r="BA9" s="222"/>
      <c r="BB9" s="222"/>
      <c r="BC9" s="222"/>
      <c r="BD9" s="222"/>
      <c r="BE9" s="223"/>
      <c r="BF9" s="223"/>
      <c r="BG9" s="223"/>
      <c r="BH9" s="223"/>
      <c r="BI9" s="223"/>
      <c r="BJ9" s="223"/>
      <c r="BK9" s="223"/>
      <c r="BL9" s="223"/>
      <c r="BM9" s="223"/>
      <c r="BN9" s="223"/>
      <c r="BO9" s="223"/>
      <c r="BP9" s="223"/>
      <c r="BQ9" s="228">
        <v>3</v>
      </c>
      <c r="BR9" s="229"/>
      <c r="BS9" s="786" t="s">
        <v>548</v>
      </c>
      <c r="BT9" s="787"/>
      <c r="BU9" s="787"/>
      <c r="BV9" s="787"/>
      <c r="BW9" s="787"/>
      <c r="BX9" s="787"/>
      <c r="BY9" s="787"/>
      <c r="BZ9" s="787"/>
      <c r="CA9" s="787"/>
      <c r="CB9" s="787"/>
      <c r="CC9" s="787"/>
      <c r="CD9" s="787"/>
      <c r="CE9" s="787"/>
      <c r="CF9" s="787"/>
      <c r="CG9" s="788"/>
      <c r="CH9" s="789">
        <v>-5</v>
      </c>
      <c r="CI9" s="790"/>
      <c r="CJ9" s="790"/>
      <c r="CK9" s="790"/>
      <c r="CL9" s="791"/>
      <c r="CM9" s="789">
        <v>5</v>
      </c>
      <c r="CN9" s="790"/>
      <c r="CO9" s="790"/>
      <c r="CP9" s="790"/>
      <c r="CQ9" s="791"/>
      <c r="CR9" s="789">
        <v>3</v>
      </c>
      <c r="CS9" s="790"/>
      <c r="CT9" s="790"/>
      <c r="CU9" s="790"/>
      <c r="CV9" s="791"/>
      <c r="CW9" s="789">
        <v>12</v>
      </c>
      <c r="CX9" s="790"/>
      <c r="CY9" s="790"/>
      <c r="CZ9" s="790"/>
      <c r="DA9" s="791"/>
      <c r="DB9" s="789" t="s">
        <v>559</v>
      </c>
      <c r="DC9" s="790"/>
      <c r="DD9" s="790"/>
      <c r="DE9" s="790"/>
      <c r="DF9" s="791"/>
      <c r="DG9" s="789" t="s">
        <v>559</v>
      </c>
      <c r="DH9" s="790"/>
      <c r="DI9" s="790"/>
      <c r="DJ9" s="790"/>
      <c r="DK9" s="791"/>
      <c r="DL9" s="789" t="s">
        <v>559</v>
      </c>
      <c r="DM9" s="790"/>
      <c r="DN9" s="790"/>
      <c r="DO9" s="790"/>
      <c r="DP9" s="791"/>
      <c r="DQ9" s="789" t="s">
        <v>559</v>
      </c>
      <c r="DR9" s="790"/>
      <c r="DS9" s="790"/>
      <c r="DT9" s="790"/>
      <c r="DU9" s="791"/>
      <c r="DV9" s="786"/>
      <c r="DW9" s="787"/>
      <c r="DX9" s="787"/>
      <c r="DY9" s="787"/>
      <c r="DZ9" s="792"/>
      <c r="EA9" s="224"/>
    </row>
    <row r="10" spans="1:131" s="225" customFormat="1" ht="26.25" customHeight="1" x14ac:dyDescent="0.15">
      <c r="A10" s="228">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2"/>
      <c r="BA10" s="222"/>
      <c r="BB10" s="222"/>
      <c r="BC10" s="222"/>
      <c r="BD10" s="222"/>
      <c r="BE10" s="223"/>
      <c r="BF10" s="223"/>
      <c r="BG10" s="223"/>
      <c r="BH10" s="223"/>
      <c r="BI10" s="223"/>
      <c r="BJ10" s="223"/>
      <c r="BK10" s="223"/>
      <c r="BL10" s="223"/>
      <c r="BM10" s="223"/>
      <c r="BN10" s="223"/>
      <c r="BO10" s="223"/>
      <c r="BP10" s="223"/>
      <c r="BQ10" s="228">
        <v>4</v>
      </c>
      <c r="BR10" s="229"/>
      <c r="BS10" s="786" t="s">
        <v>549</v>
      </c>
      <c r="BT10" s="787"/>
      <c r="BU10" s="787"/>
      <c r="BV10" s="787"/>
      <c r="BW10" s="787"/>
      <c r="BX10" s="787"/>
      <c r="BY10" s="787"/>
      <c r="BZ10" s="787"/>
      <c r="CA10" s="787"/>
      <c r="CB10" s="787"/>
      <c r="CC10" s="787"/>
      <c r="CD10" s="787"/>
      <c r="CE10" s="787"/>
      <c r="CF10" s="787"/>
      <c r="CG10" s="788"/>
      <c r="CH10" s="789">
        <v>-7</v>
      </c>
      <c r="CI10" s="790"/>
      <c r="CJ10" s="790"/>
      <c r="CK10" s="790"/>
      <c r="CL10" s="791"/>
      <c r="CM10" s="789">
        <v>24</v>
      </c>
      <c r="CN10" s="790"/>
      <c r="CO10" s="790"/>
      <c r="CP10" s="790"/>
      <c r="CQ10" s="791"/>
      <c r="CR10" s="789">
        <v>1</v>
      </c>
      <c r="CS10" s="790"/>
      <c r="CT10" s="790"/>
      <c r="CU10" s="790"/>
      <c r="CV10" s="791"/>
      <c r="CW10" s="789">
        <v>30</v>
      </c>
      <c r="CX10" s="790"/>
      <c r="CY10" s="790"/>
      <c r="CZ10" s="790"/>
      <c r="DA10" s="791"/>
      <c r="DB10" s="789" t="s">
        <v>559</v>
      </c>
      <c r="DC10" s="790"/>
      <c r="DD10" s="790"/>
      <c r="DE10" s="790"/>
      <c r="DF10" s="791"/>
      <c r="DG10" s="789" t="s">
        <v>559</v>
      </c>
      <c r="DH10" s="790"/>
      <c r="DI10" s="790"/>
      <c r="DJ10" s="790"/>
      <c r="DK10" s="791"/>
      <c r="DL10" s="789" t="s">
        <v>559</v>
      </c>
      <c r="DM10" s="790"/>
      <c r="DN10" s="790"/>
      <c r="DO10" s="790"/>
      <c r="DP10" s="791"/>
      <c r="DQ10" s="789" t="s">
        <v>559</v>
      </c>
      <c r="DR10" s="790"/>
      <c r="DS10" s="790"/>
      <c r="DT10" s="790"/>
      <c r="DU10" s="791"/>
      <c r="DV10" s="786"/>
      <c r="DW10" s="787"/>
      <c r="DX10" s="787"/>
      <c r="DY10" s="787"/>
      <c r="DZ10" s="792"/>
      <c r="EA10" s="224"/>
    </row>
    <row r="11" spans="1:131" s="225" customFormat="1" ht="26.25" customHeight="1" x14ac:dyDescent="0.15">
      <c r="A11" s="228">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2"/>
      <c r="BA11" s="222"/>
      <c r="BB11" s="222"/>
      <c r="BC11" s="222"/>
      <c r="BD11" s="222"/>
      <c r="BE11" s="223"/>
      <c r="BF11" s="223"/>
      <c r="BG11" s="223"/>
      <c r="BH11" s="223"/>
      <c r="BI11" s="223"/>
      <c r="BJ11" s="223"/>
      <c r="BK11" s="223"/>
      <c r="BL11" s="223"/>
      <c r="BM11" s="223"/>
      <c r="BN11" s="223"/>
      <c r="BO11" s="223"/>
      <c r="BP11" s="223"/>
      <c r="BQ11" s="228">
        <v>5</v>
      </c>
      <c r="BR11" s="229"/>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4"/>
    </row>
    <row r="12" spans="1:131" s="225" customFormat="1" ht="26.25" customHeight="1" x14ac:dyDescent="0.15">
      <c r="A12" s="228">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2"/>
      <c r="BA12" s="222"/>
      <c r="BB12" s="222"/>
      <c r="BC12" s="222"/>
      <c r="BD12" s="222"/>
      <c r="BE12" s="223"/>
      <c r="BF12" s="223"/>
      <c r="BG12" s="223"/>
      <c r="BH12" s="223"/>
      <c r="BI12" s="223"/>
      <c r="BJ12" s="223"/>
      <c r="BK12" s="223"/>
      <c r="BL12" s="223"/>
      <c r="BM12" s="223"/>
      <c r="BN12" s="223"/>
      <c r="BO12" s="223"/>
      <c r="BP12" s="223"/>
      <c r="BQ12" s="228">
        <v>6</v>
      </c>
      <c r="BR12" s="229"/>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4"/>
    </row>
    <row r="13" spans="1:131" s="225" customFormat="1" ht="26.25" customHeight="1" x14ac:dyDescent="0.15">
      <c r="A13" s="228">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2"/>
      <c r="BA13" s="222"/>
      <c r="BB13" s="222"/>
      <c r="BC13" s="222"/>
      <c r="BD13" s="222"/>
      <c r="BE13" s="223"/>
      <c r="BF13" s="223"/>
      <c r="BG13" s="223"/>
      <c r="BH13" s="223"/>
      <c r="BI13" s="223"/>
      <c r="BJ13" s="223"/>
      <c r="BK13" s="223"/>
      <c r="BL13" s="223"/>
      <c r="BM13" s="223"/>
      <c r="BN13" s="223"/>
      <c r="BO13" s="223"/>
      <c r="BP13" s="223"/>
      <c r="BQ13" s="228">
        <v>7</v>
      </c>
      <c r="BR13" s="229"/>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4"/>
    </row>
    <row r="14" spans="1:131" s="225" customFormat="1" ht="26.25" customHeight="1" x14ac:dyDescent="0.15">
      <c r="A14" s="228">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2"/>
      <c r="BA14" s="222"/>
      <c r="BB14" s="222"/>
      <c r="BC14" s="222"/>
      <c r="BD14" s="222"/>
      <c r="BE14" s="223"/>
      <c r="BF14" s="223"/>
      <c r="BG14" s="223"/>
      <c r="BH14" s="223"/>
      <c r="BI14" s="223"/>
      <c r="BJ14" s="223"/>
      <c r="BK14" s="223"/>
      <c r="BL14" s="223"/>
      <c r="BM14" s="223"/>
      <c r="BN14" s="223"/>
      <c r="BO14" s="223"/>
      <c r="BP14" s="223"/>
      <c r="BQ14" s="228">
        <v>8</v>
      </c>
      <c r="BR14" s="229"/>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4"/>
    </row>
    <row r="15" spans="1:131" s="225" customFormat="1" ht="26.25" customHeight="1" x14ac:dyDescent="0.15">
      <c r="A15" s="228">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2"/>
      <c r="BA15" s="222"/>
      <c r="BB15" s="222"/>
      <c r="BC15" s="222"/>
      <c r="BD15" s="222"/>
      <c r="BE15" s="223"/>
      <c r="BF15" s="223"/>
      <c r="BG15" s="223"/>
      <c r="BH15" s="223"/>
      <c r="BI15" s="223"/>
      <c r="BJ15" s="223"/>
      <c r="BK15" s="223"/>
      <c r="BL15" s="223"/>
      <c r="BM15" s="223"/>
      <c r="BN15" s="223"/>
      <c r="BO15" s="223"/>
      <c r="BP15" s="223"/>
      <c r="BQ15" s="228">
        <v>9</v>
      </c>
      <c r="BR15" s="229"/>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4"/>
    </row>
    <row r="16" spans="1:131" s="225" customFormat="1" ht="26.25" customHeight="1" x14ac:dyDescent="0.15">
      <c r="A16" s="228">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2"/>
      <c r="BA16" s="222"/>
      <c r="BB16" s="222"/>
      <c r="BC16" s="222"/>
      <c r="BD16" s="222"/>
      <c r="BE16" s="223"/>
      <c r="BF16" s="223"/>
      <c r="BG16" s="223"/>
      <c r="BH16" s="223"/>
      <c r="BI16" s="223"/>
      <c r="BJ16" s="223"/>
      <c r="BK16" s="223"/>
      <c r="BL16" s="223"/>
      <c r="BM16" s="223"/>
      <c r="BN16" s="223"/>
      <c r="BO16" s="223"/>
      <c r="BP16" s="223"/>
      <c r="BQ16" s="228">
        <v>10</v>
      </c>
      <c r="BR16" s="229"/>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4"/>
    </row>
    <row r="17" spans="1:131" s="225" customFormat="1" ht="26.25" customHeight="1" x14ac:dyDescent="0.15">
      <c r="A17" s="228">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2"/>
      <c r="BA17" s="222"/>
      <c r="BB17" s="222"/>
      <c r="BC17" s="222"/>
      <c r="BD17" s="222"/>
      <c r="BE17" s="223"/>
      <c r="BF17" s="223"/>
      <c r="BG17" s="223"/>
      <c r="BH17" s="223"/>
      <c r="BI17" s="223"/>
      <c r="BJ17" s="223"/>
      <c r="BK17" s="223"/>
      <c r="BL17" s="223"/>
      <c r="BM17" s="223"/>
      <c r="BN17" s="223"/>
      <c r="BO17" s="223"/>
      <c r="BP17" s="223"/>
      <c r="BQ17" s="228">
        <v>11</v>
      </c>
      <c r="BR17" s="229"/>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4"/>
    </row>
    <row r="18" spans="1:131" s="225" customFormat="1" ht="26.25" customHeight="1" x14ac:dyDescent="0.15">
      <c r="A18" s="228">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2"/>
      <c r="BA18" s="222"/>
      <c r="BB18" s="222"/>
      <c r="BC18" s="222"/>
      <c r="BD18" s="222"/>
      <c r="BE18" s="223"/>
      <c r="BF18" s="223"/>
      <c r="BG18" s="223"/>
      <c r="BH18" s="223"/>
      <c r="BI18" s="223"/>
      <c r="BJ18" s="223"/>
      <c r="BK18" s="223"/>
      <c r="BL18" s="223"/>
      <c r="BM18" s="223"/>
      <c r="BN18" s="223"/>
      <c r="BO18" s="223"/>
      <c r="BP18" s="223"/>
      <c r="BQ18" s="228">
        <v>12</v>
      </c>
      <c r="BR18" s="229"/>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4"/>
    </row>
    <row r="19" spans="1:131" s="225" customFormat="1" ht="26.25" customHeight="1" x14ac:dyDescent="0.15">
      <c r="A19" s="228">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2"/>
      <c r="BA19" s="222"/>
      <c r="BB19" s="222"/>
      <c r="BC19" s="222"/>
      <c r="BD19" s="222"/>
      <c r="BE19" s="223"/>
      <c r="BF19" s="223"/>
      <c r="BG19" s="223"/>
      <c r="BH19" s="223"/>
      <c r="BI19" s="223"/>
      <c r="BJ19" s="223"/>
      <c r="BK19" s="223"/>
      <c r="BL19" s="223"/>
      <c r="BM19" s="223"/>
      <c r="BN19" s="223"/>
      <c r="BO19" s="223"/>
      <c r="BP19" s="223"/>
      <c r="BQ19" s="228">
        <v>13</v>
      </c>
      <c r="BR19" s="229"/>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4"/>
    </row>
    <row r="20" spans="1:131" s="225" customFormat="1" ht="26.25" customHeight="1" x14ac:dyDescent="0.15">
      <c r="A20" s="228">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2"/>
      <c r="BA20" s="222"/>
      <c r="BB20" s="222"/>
      <c r="BC20" s="222"/>
      <c r="BD20" s="222"/>
      <c r="BE20" s="223"/>
      <c r="BF20" s="223"/>
      <c r="BG20" s="223"/>
      <c r="BH20" s="223"/>
      <c r="BI20" s="223"/>
      <c r="BJ20" s="223"/>
      <c r="BK20" s="223"/>
      <c r="BL20" s="223"/>
      <c r="BM20" s="223"/>
      <c r="BN20" s="223"/>
      <c r="BO20" s="223"/>
      <c r="BP20" s="223"/>
      <c r="BQ20" s="228">
        <v>14</v>
      </c>
      <c r="BR20" s="229"/>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4"/>
    </row>
    <row r="21" spans="1:131" s="225" customFormat="1" ht="26.25" customHeight="1" thickBot="1" x14ac:dyDescent="0.2">
      <c r="A21" s="228">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2"/>
      <c r="BA21" s="222"/>
      <c r="BB21" s="222"/>
      <c r="BC21" s="222"/>
      <c r="BD21" s="222"/>
      <c r="BE21" s="223"/>
      <c r="BF21" s="223"/>
      <c r="BG21" s="223"/>
      <c r="BH21" s="223"/>
      <c r="BI21" s="223"/>
      <c r="BJ21" s="223"/>
      <c r="BK21" s="223"/>
      <c r="BL21" s="223"/>
      <c r="BM21" s="223"/>
      <c r="BN21" s="223"/>
      <c r="BO21" s="223"/>
      <c r="BP21" s="223"/>
      <c r="BQ21" s="228">
        <v>15</v>
      </c>
      <c r="BR21" s="229"/>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4"/>
    </row>
    <row r="22" spans="1:131" s="225" customFormat="1" ht="26.25" customHeight="1" x14ac:dyDescent="0.15">
      <c r="A22" s="228">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3"/>
      <c r="BF22" s="223"/>
      <c r="BG22" s="223"/>
      <c r="BH22" s="223"/>
      <c r="BI22" s="223"/>
      <c r="BJ22" s="223"/>
      <c r="BK22" s="223"/>
      <c r="BL22" s="223"/>
      <c r="BM22" s="223"/>
      <c r="BN22" s="223"/>
      <c r="BO22" s="223"/>
      <c r="BP22" s="223"/>
      <c r="BQ22" s="228">
        <v>16</v>
      </c>
      <c r="BR22" s="229"/>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4"/>
    </row>
    <row r="23" spans="1:131" s="225" customFormat="1" ht="26.25" customHeight="1" thickBot="1" x14ac:dyDescent="0.2">
      <c r="A23" s="230" t="s">
        <v>377</v>
      </c>
      <c r="B23" s="802" t="s">
        <v>378</v>
      </c>
      <c r="C23" s="803"/>
      <c r="D23" s="803"/>
      <c r="E23" s="803"/>
      <c r="F23" s="803"/>
      <c r="G23" s="803"/>
      <c r="H23" s="803"/>
      <c r="I23" s="803"/>
      <c r="J23" s="803"/>
      <c r="K23" s="803"/>
      <c r="L23" s="803"/>
      <c r="M23" s="803"/>
      <c r="N23" s="803"/>
      <c r="O23" s="803"/>
      <c r="P23" s="804"/>
      <c r="Q23" s="805">
        <v>22913</v>
      </c>
      <c r="R23" s="806"/>
      <c r="S23" s="806"/>
      <c r="T23" s="806"/>
      <c r="U23" s="806"/>
      <c r="V23" s="806">
        <v>21466</v>
      </c>
      <c r="W23" s="806"/>
      <c r="X23" s="806"/>
      <c r="Y23" s="806"/>
      <c r="Z23" s="806"/>
      <c r="AA23" s="806">
        <v>1447</v>
      </c>
      <c r="AB23" s="806"/>
      <c r="AC23" s="806"/>
      <c r="AD23" s="806"/>
      <c r="AE23" s="807"/>
      <c r="AF23" s="808">
        <v>1136</v>
      </c>
      <c r="AG23" s="806"/>
      <c r="AH23" s="806"/>
      <c r="AI23" s="806"/>
      <c r="AJ23" s="809"/>
      <c r="AK23" s="810"/>
      <c r="AL23" s="811"/>
      <c r="AM23" s="811"/>
      <c r="AN23" s="811"/>
      <c r="AO23" s="811"/>
      <c r="AP23" s="806">
        <v>19181</v>
      </c>
      <c r="AQ23" s="806"/>
      <c r="AR23" s="806"/>
      <c r="AS23" s="806"/>
      <c r="AT23" s="806"/>
      <c r="AU23" s="822"/>
      <c r="AV23" s="822"/>
      <c r="AW23" s="822"/>
      <c r="AX23" s="822"/>
      <c r="AY23" s="823"/>
      <c r="AZ23" s="824" t="s">
        <v>122</v>
      </c>
      <c r="BA23" s="825"/>
      <c r="BB23" s="825"/>
      <c r="BC23" s="825"/>
      <c r="BD23" s="826"/>
      <c r="BE23" s="223"/>
      <c r="BF23" s="223"/>
      <c r="BG23" s="223"/>
      <c r="BH23" s="223"/>
      <c r="BI23" s="223"/>
      <c r="BJ23" s="223"/>
      <c r="BK23" s="223"/>
      <c r="BL23" s="223"/>
      <c r="BM23" s="223"/>
      <c r="BN23" s="223"/>
      <c r="BO23" s="223"/>
      <c r="BP23" s="223"/>
      <c r="BQ23" s="228">
        <v>17</v>
      </c>
      <c r="BR23" s="229"/>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4"/>
    </row>
    <row r="24" spans="1:131" s="225"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2"/>
      <c r="BA24" s="222"/>
      <c r="BB24" s="222"/>
      <c r="BC24" s="222"/>
      <c r="BD24" s="222"/>
      <c r="BE24" s="223"/>
      <c r="BF24" s="223"/>
      <c r="BG24" s="223"/>
      <c r="BH24" s="223"/>
      <c r="BI24" s="223"/>
      <c r="BJ24" s="223"/>
      <c r="BK24" s="223"/>
      <c r="BL24" s="223"/>
      <c r="BM24" s="223"/>
      <c r="BN24" s="223"/>
      <c r="BO24" s="223"/>
      <c r="BP24" s="223"/>
      <c r="BQ24" s="228">
        <v>18</v>
      </c>
      <c r="BR24" s="229"/>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4"/>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2"/>
      <c r="BK25" s="222"/>
      <c r="BL25" s="222"/>
      <c r="BM25" s="222"/>
      <c r="BN25" s="222"/>
      <c r="BO25" s="231"/>
      <c r="BP25" s="231"/>
      <c r="BQ25" s="228">
        <v>19</v>
      </c>
      <c r="BR25" s="229"/>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0"/>
    </row>
    <row r="26" spans="1:131" ht="26.25" customHeight="1" x14ac:dyDescent="0.15">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2"/>
      <c r="BK26" s="222"/>
      <c r="BL26" s="222"/>
      <c r="BM26" s="222"/>
      <c r="BN26" s="222"/>
      <c r="BO26" s="231"/>
      <c r="BP26" s="231"/>
      <c r="BQ26" s="228">
        <v>20</v>
      </c>
      <c r="BR26" s="229"/>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0"/>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2"/>
      <c r="BK27" s="222"/>
      <c r="BL27" s="222"/>
      <c r="BM27" s="222"/>
      <c r="BN27" s="222"/>
      <c r="BO27" s="231"/>
      <c r="BP27" s="231"/>
      <c r="BQ27" s="228">
        <v>21</v>
      </c>
      <c r="BR27" s="229"/>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0"/>
    </row>
    <row r="28" spans="1:131" ht="26.25" customHeight="1" thickTop="1" x14ac:dyDescent="0.15">
      <c r="A28" s="232">
        <v>1</v>
      </c>
      <c r="B28" s="762" t="s">
        <v>389</v>
      </c>
      <c r="C28" s="763"/>
      <c r="D28" s="763"/>
      <c r="E28" s="763"/>
      <c r="F28" s="763"/>
      <c r="G28" s="763"/>
      <c r="H28" s="763"/>
      <c r="I28" s="763"/>
      <c r="J28" s="763"/>
      <c r="K28" s="763"/>
      <c r="L28" s="763"/>
      <c r="M28" s="763"/>
      <c r="N28" s="763"/>
      <c r="O28" s="763"/>
      <c r="P28" s="764"/>
      <c r="Q28" s="835">
        <v>5045</v>
      </c>
      <c r="R28" s="836"/>
      <c r="S28" s="836"/>
      <c r="T28" s="836"/>
      <c r="U28" s="836"/>
      <c r="V28" s="836">
        <v>4799</v>
      </c>
      <c r="W28" s="836"/>
      <c r="X28" s="836"/>
      <c r="Y28" s="836"/>
      <c r="Z28" s="836"/>
      <c r="AA28" s="836">
        <v>246</v>
      </c>
      <c r="AB28" s="836"/>
      <c r="AC28" s="836"/>
      <c r="AD28" s="836"/>
      <c r="AE28" s="837"/>
      <c r="AF28" s="838">
        <v>246</v>
      </c>
      <c r="AG28" s="836"/>
      <c r="AH28" s="836"/>
      <c r="AI28" s="836"/>
      <c r="AJ28" s="839"/>
      <c r="AK28" s="840">
        <v>403</v>
      </c>
      <c r="AL28" s="841"/>
      <c r="AM28" s="841"/>
      <c r="AN28" s="841"/>
      <c r="AO28" s="841"/>
      <c r="AP28" s="841" t="s">
        <v>550</v>
      </c>
      <c r="AQ28" s="841"/>
      <c r="AR28" s="841"/>
      <c r="AS28" s="841"/>
      <c r="AT28" s="841"/>
      <c r="AU28" s="841" t="s">
        <v>550</v>
      </c>
      <c r="AV28" s="841"/>
      <c r="AW28" s="841"/>
      <c r="AX28" s="841"/>
      <c r="AY28" s="841"/>
      <c r="AZ28" s="842" t="s">
        <v>550</v>
      </c>
      <c r="BA28" s="842"/>
      <c r="BB28" s="842"/>
      <c r="BC28" s="842"/>
      <c r="BD28" s="842"/>
      <c r="BE28" s="833"/>
      <c r="BF28" s="833"/>
      <c r="BG28" s="833"/>
      <c r="BH28" s="833"/>
      <c r="BI28" s="834"/>
      <c r="BJ28" s="222"/>
      <c r="BK28" s="222"/>
      <c r="BL28" s="222"/>
      <c r="BM28" s="222"/>
      <c r="BN28" s="222"/>
      <c r="BO28" s="231"/>
      <c r="BP28" s="231"/>
      <c r="BQ28" s="228">
        <v>22</v>
      </c>
      <c r="BR28" s="229"/>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0"/>
    </row>
    <row r="29" spans="1:131" ht="26.25" customHeight="1" x14ac:dyDescent="0.15">
      <c r="A29" s="232">
        <v>2</v>
      </c>
      <c r="B29" s="793" t="s">
        <v>390</v>
      </c>
      <c r="C29" s="794"/>
      <c r="D29" s="794"/>
      <c r="E29" s="794"/>
      <c r="F29" s="794"/>
      <c r="G29" s="794"/>
      <c r="H29" s="794"/>
      <c r="I29" s="794"/>
      <c r="J29" s="794"/>
      <c r="K29" s="794"/>
      <c r="L29" s="794"/>
      <c r="M29" s="794"/>
      <c r="N29" s="794"/>
      <c r="O29" s="794"/>
      <c r="P29" s="795"/>
      <c r="Q29" s="796">
        <v>4275</v>
      </c>
      <c r="R29" s="797"/>
      <c r="S29" s="797"/>
      <c r="T29" s="797"/>
      <c r="U29" s="797"/>
      <c r="V29" s="797">
        <v>4171</v>
      </c>
      <c r="W29" s="797"/>
      <c r="X29" s="797"/>
      <c r="Y29" s="797"/>
      <c r="Z29" s="797"/>
      <c r="AA29" s="797">
        <v>104</v>
      </c>
      <c r="AB29" s="797"/>
      <c r="AC29" s="797"/>
      <c r="AD29" s="797"/>
      <c r="AE29" s="798"/>
      <c r="AF29" s="799">
        <v>104</v>
      </c>
      <c r="AG29" s="800"/>
      <c r="AH29" s="800"/>
      <c r="AI29" s="800"/>
      <c r="AJ29" s="801"/>
      <c r="AK29" s="847">
        <v>629</v>
      </c>
      <c r="AL29" s="843"/>
      <c r="AM29" s="843"/>
      <c r="AN29" s="843"/>
      <c r="AO29" s="843"/>
      <c r="AP29" s="843" t="s">
        <v>550</v>
      </c>
      <c r="AQ29" s="843"/>
      <c r="AR29" s="843"/>
      <c r="AS29" s="843"/>
      <c r="AT29" s="843"/>
      <c r="AU29" s="843" t="s">
        <v>550</v>
      </c>
      <c r="AV29" s="843"/>
      <c r="AW29" s="843"/>
      <c r="AX29" s="843"/>
      <c r="AY29" s="843"/>
      <c r="AZ29" s="844" t="s">
        <v>550</v>
      </c>
      <c r="BA29" s="844"/>
      <c r="BB29" s="844"/>
      <c r="BC29" s="844"/>
      <c r="BD29" s="844"/>
      <c r="BE29" s="845"/>
      <c r="BF29" s="845"/>
      <c r="BG29" s="845"/>
      <c r="BH29" s="845"/>
      <c r="BI29" s="846"/>
      <c r="BJ29" s="222"/>
      <c r="BK29" s="222"/>
      <c r="BL29" s="222"/>
      <c r="BM29" s="222"/>
      <c r="BN29" s="222"/>
      <c r="BO29" s="231"/>
      <c r="BP29" s="231"/>
      <c r="BQ29" s="228">
        <v>23</v>
      </c>
      <c r="BR29" s="229"/>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0"/>
    </row>
    <row r="30" spans="1:131" ht="26.25" customHeight="1" x14ac:dyDescent="0.15">
      <c r="A30" s="232">
        <v>3</v>
      </c>
      <c r="B30" s="793" t="s">
        <v>391</v>
      </c>
      <c r="C30" s="794"/>
      <c r="D30" s="794"/>
      <c r="E30" s="794"/>
      <c r="F30" s="794"/>
      <c r="G30" s="794"/>
      <c r="H30" s="794"/>
      <c r="I30" s="794"/>
      <c r="J30" s="794"/>
      <c r="K30" s="794"/>
      <c r="L30" s="794"/>
      <c r="M30" s="794"/>
      <c r="N30" s="794"/>
      <c r="O30" s="794"/>
      <c r="P30" s="795"/>
      <c r="Q30" s="796">
        <v>739</v>
      </c>
      <c r="R30" s="797"/>
      <c r="S30" s="797"/>
      <c r="T30" s="797"/>
      <c r="U30" s="797"/>
      <c r="V30" s="797">
        <v>725</v>
      </c>
      <c r="W30" s="797"/>
      <c r="X30" s="797"/>
      <c r="Y30" s="797"/>
      <c r="Z30" s="797"/>
      <c r="AA30" s="797">
        <v>14</v>
      </c>
      <c r="AB30" s="797"/>
      <c r="AC30" s="797"/>
      <c r="AD30" s="797"/>
      <c r="AE30" s="798"/>
      <c r="AF30" s="799">
        <v>14</v>
      </c>
      <c r="AG30" s="800"/>
      <c r="AH30" s="800"/>
      <c r="AI30" s="800"/>
      <c r="AJ30" s="801"/>
      <c r="AK30" s="847">
        <v>214</v>
      </c>
      <c r="AL30" s="843"/>
      <c r="AM30" s="843"/>
      <c r="AN30" s="843"/>
      <c r="AO30" s="843"/>
      <c r="AP30" s="843" t="s">
        <v>550</v>
      </c>
      <c r="AQ30" s="843"/>
      <c r="AR30" s="843"/>
      <c r="AS30" s="843"/>
      <c r="AT30" s="843"/>
      <c r="AU30" s="843" t="s">
        <v>550</v>
      </c>
      <c r="AV30" s="843"/>
      <c r="AW30" s="843"/>
      <c r="AX30" s="843"/>
      <c r="AY30" s="843"/>
      <c r="AZ30" s="844" t="s">
        <v>550</v>
      </c>
      <c r="BA30" s="844"/>
      <c r="BB30" s="844"/>
      <c r="BC30" s="844"/>
      <c r="BD30" s="844"/>
      <c r="BE30" s="845"/>
      <c r="BF30" s="845"/>
      <c r="BG30" s="845"/>
      <c r="BH30" s="845"/>
      <c r="BI30" s="846"/>
      <c r="BJ30" s="222"/>
      <c r="BK30" s="222"/>
      <c r="BL30" s="222"/>
      <c r="BM30" s="222"/>
      <c r="BN30" s="222"/>
      <c r="BO30" s="231"/>
      <c r="BP30" s="231"/>
      <c r="BQ30" s="228">
        <v>24</v>
      </c>
      <c r="BR30" s="229"/>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0"/>
    </row>
    <row r="31" spans="1:131" ht="26.25" customHeight="1" x14ac:dyDescent="0.15">
      <c r="A31" s="232">
        <v>4</v>
      </c>
      <c r="B31" s="793" t="s">
        <v>392</v>
      </c>
      <c r="C31" s="794"/>
      <c r="D31" s="794"/>
      <c r="E31" s="794"/>
      <c r="F31" s="794"/>
      <c r="G31" s="794"/>
      <c r="H31" s="794"/>
      <c r="I31" s="794"/>
      <c r="J31" s="794"/>
      <c r="K31" s="794"/>
      <c r="L31" s="794"/>
      <c r="M31" s="794"/>
      <c r="N31" s="794"/>
      <c r="O31" s="794"/>
      <c r="P31" s="795"/>
      <c r="Q31" s="796">
        <v>681</v>
      </c>
      <c r="R31" s="797"/>
      <c r="S31" s="797"/>
      <c r="T31" s="797"/>
      <c r="U31" s="797"/>
      <c r="V31" s="797">
        <v>601</v>
      </c>
      <c r="W31" s="797"/>
      <c r="X31" s="797"/>
      <c r="Y31" s="797"/>
      <c r="Z31" s="797"/>
      <c r="AA31" s="797">
        <v>80</v>
      </c>
      <c r="AB31" s="797"/>
      <c r="AC31" s="797"/>
      <c r="AD31" s="797"/>
      <c r="AE31" s="798"/>
      <c r="AF31" s="799">
        <v>488</v>
      </c>
      <c r="AG31" s="800"/>
      <c r="AH31" s="800"/>
      <c r="AI31" s="800"/>
      <c r="AJ31" s="801"/>
      <c r="AK31" s="847">
        <v>119</v>
      </c>
      <c r="AL31" s="843"/>
      <c r="AM31" s="843"/>
      <c r="AN31" s="843"/>
      <c r="AO31" s="843"/>
      <c r="AP31" s="843">
        <v>3515</v>
      </c>
      <c r="AQ31" s="843"/>
      <c r="AR31" s="843"/>
      <c r="AS31" s="843"/>
      <c r="AT31" s="843"/>
      <c r="AU31" s="843">
        <v>889</v>
      </c>
      <c r="AV31" s="843"/>
      <c r="AW31" s="843"/>
      <c r="AX31" s="843"/>
      <c r="AY31" s="843"/>
      <c r="AZ31" s="844" t="s">
        <v>550</v>
      </c>
      <c r="BA31" s="844"/>
      <c r="BB31" s="844"/>
      <c r="BC31" s="844"/>
      <c r="BD31" s="844"/>
      <c r="BE31" s="845" t="s">
        <v>393</v>
      </c>
      <c r="BF31" s="845"/>
      <c r="BG31" s="845"/>
      <c r="BH31" s="845"/>
      <c r="BI31" s="846"/>
      <c r="BJ31" s="222"/>
      <c r="BK31" s="222"/>
      <c r="BL31" s="222"/>
      <c r="BM31" s="222"/>
      <c r="BN31" s="222"/>
      <c r="BO31" s="231"/>
      <c r="BP31" s="231"/>
      <c r="BQ31" s="228">
        <v>25</v>
      </c>
      <c r="BR31" s="229"/>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0"/>
    </row>
    <row r="32" spans="1:131" ht="26.25" customHeight="1" x14ac:dyDescent="0.15">
      <c r="A32" s="232">
        <v>5</v>
      </c>
      <c r="B32" s="793" t="s">
        <v>394</v>
      </c>
      <c r="C32" s="794"/>
      <c r="D32" s="794"/>
      <c r="E32" s="794"/>
      <c r="F32" s="794"/>
      <c r="G32" s="794"/>
      <c r="H32" s="794"/>
      <c r="I32" s="794"/>
      <c r="J32" s="794"/>
      <c r="K32" s="794"/>
      <c r="L32" s="794"/>
      <c r="M32" s="794"/>
      <c r="N32" s="794"/>
      <c r="O32" s="794"/>
      <c r="P32" s="795"/>
      <c r="Q32" s="796">
        <v>1598</v>
      </c>
      <c r="R32" s="797"/>
      <c r="S32" s="797"/>
      <c r="T32" s="797"/>
      <c r="U32" s="797"/>
      <c r="V32" s="797">
        <v>1598</v>
      </c>
      <c r="W32" s="797"/>
      <c r="X32" s="797"/>
      <c r="Y32" s="797"/>
      <c r="Z32" s="797"/>
      <c r="AA32" s="797" t="s">
        <v>550</v>
      </c>
      <c r="AB32" s="797"/>
      <c r="AC32" s="797"/>
      <c r="AD32" s="797"/>
      <c r="AE32" s="798"/>
      <c r="AF32" s="799">
        <v>229</v>
      </c>
      <c r="AG32" s="800"/>
      <c r="AH32" s="800"/>
      <c r="AI32" s="800"/>
      <c r="AJ32" s="801"/>
      <c r="AK32" s="847">
        <v>768</v>
      </c>
      <c r="AL32" s="843"/>
      <c r="AM32" s="843"/>
      <c r="AN32" s="843"/>
      <c r="AO32" s="843"/>
      <c r="AP32" s="843">
        <v>5135</v>
      </c>
      <c r="AQ32" s="843"/>
      <c r="AR32" s="843"/>
      <c r="AS32" s="843"/>
      <c r="AT32" s="843"/>
      <c r="AU32" s="843">
        <v>4103</v>
      </c>
      <c r="AV32" s="843"/>
      <c r="AW32" s="843"/>
      <c r="AX32" s="843"/>
      <c r="AY32" s="843"/>
      <c r="AZ32" s="844" t="s">
        <v>550</v>
      </c>
      <c r="BA32" s="844"/>
      <c r="BB32" s="844"/>
      <c r="BC32" s="844"/>
      <c r="BD32" s="844"/>
      <c r="BE32" s="845" t="s">
        <v>393</v>
      </c>
      <c r="BF32" s="845"/>
      <c r="BG32" s="845"/>
      <c r="BH32" s="845"/>
      <c r="BI32" s="846"/>
      <c r="BJ32" s="222"/>
      <c r="BK32" s="222"/>
      <c r="BL32" s="222"/>
      <c r="BM32" s="222"/>
      <c r="BN32" s="222"/>
      <c r="BO32" s="231"/>
      <c r="BP32" s="231"/>
      <c r="BQ32" s="228">
        <v>26</v>
      </c>
      <c r="BR32" s="229"/>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0"/>
    </row>
    <row r="33" spans="1:131" ht="26.25" customHeight="1" x14ac:dyDescent="0.15">
      <c r="A33" s="232">
        <v>6</v>
      </c>
      <c r="B33" s="793" t="s">
        <v>395</v>
      </c>
      <c r="C33" s="794"/>
      <c r="D33" s="794"/>
      <c r="E33" s="794"/>
      <c r="F33" s="794"/>
      <c r="G33" s="794"/>
      <c r="H33" s="794"/>
      <c r="I33" s="794"/>
      <c r="J33" s="794"/>
      <c r="K33" s="794"/>
      <c r="L33" s="794"/>
      <c r="M33" s="794"/>
      <c r="N33" s="794"/>
      <c r="O33" s="794"/>
      <c r="P33" s="795"/>
      <c r="Q33" s="796">
        <v>18</v>
      </c>
      <c r="R33" s="797"/>
      <c r="S33" s="797"/>
      <c r="T33" s="797"/>
      <c r="U33" s="797"/>
      <c r="V33" s="797">
        <v>18</v>
      </c>
      <c r="W33" s="797"/>
      <c r="X33" s="797"/>
      <c r="Y33" s="797"/>
      <c r="Z33" s="797"/>
      <c r="AA33" s="797" t="s">
        <v>550</v>
      </c>
      <c r="AB33" s="797"/>
      <c r="AC33" s="797"/>
      <c r="AD33" s="797"/>
      <c r="AE33" s="798"/>
      <c r="AF33" s="799" t="s">
        <v>122</v>
      </c>
      <c r="AG33" s="800"/>
      <c r="AH33" s="800"/>
      <c r="AI33" s="800"/>
      <c r="AJ33" s="801"/>
      <c r="AK33" s="847">
        <v>13</v>
      </c>
      <c r="AL33" s="843"/>
      <c r="AM33" s="843"/>
      <c r="AN33" s="843"/>
      <c r="AO33" s="843"/>
      <c r="AP33" s="843" t="s">
        <v>550</v>
      </c>
      <c r="AQ33" s="843"/>
      <c r="AR33" s="843"/>
      <c r="AS33" s="843"/>
      <c r="AT33" s="843"/>
      <c r="AU33" s="843" t="s">
        <v>550</v>
      </c>
      <c r="AV33" s="843"/>
      <c r="AW33" s="843"/>
      <c r="AX33" s="843"/>
      <c r="AY33" s="843"/>
      <c r="AZ33" s="844" t="s">
        <v>550</v>
      </c>
      <c r="BA33" s="844"/>
      <c r="BB33" s="844"/>
      <c r="BC33" s="844"/>
      <c r="BD33" s="844"/>
      <c r="BE33" s="845" t="s">
        <v>396</v>
      </c>
      <c r="BF33" s="845"/>
      <c r="BG33" s="845"/>
      <c r="BH33" s="845"/>
      <c r="BI33" s="846"/>
      <c r="BJ33" s="222"/>
      <c r="BK33" s="222"/>
      <c r="BL33" s="222"/>
      <c r="BM33" s="222"/>
      <c r="BN33" s="222"/>
      <c r="BO33" s="231"/>
      <c r="BP33" s="231"/>
      <c r="BQ33" s="228">
        <v>27</v>
      </c>
      <c r="BR33" s="229"/>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0"/>
    </row>
    <row r="34" spans="1:131" ht="26.25" customHeight="1" x14ac:dyDescent="0.15">
      <c r="A34" s="232">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2"/>
      <c r="BK34" s="222"/>
      <c r="BL34" s="222"/>
      <c r="BM34" s="222"/>
      <c r="BN34" s="222"/>
      <c r="BO34" s="231"/>
      <c r="BP34" s="231"/>
      <c r="BQ34" s="228">
        <v>28</v>
      </c>
      <c r="BR34" s="229"/>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0"/>
    </row>
    <row r="35" spans="1:131" ht="26.25" customHeight="1" x14ac:dyDescent="0.15">
      <c r="A35" s="232">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2"/>
      <c r="BK35" s="222"/>
      <c r="BL35" s="222"/>
      <c r="BM35" s="222"/>
      <c r="BN35" s="222"/>
      <c r="BO35" s="231"/>
      <c r="BP35" s="231"/>
      <c r="BQ35" s="228">
        <v>29</v>
      </c>
      <c r="BR35" s="229"/>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0"/>
    </row>
    <row r="36" spans="1:131" ht="26.25" customHeight="1" x14ac:dyDescent="0.15">
      <c r="A36" s="232">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2"/>
      <c r="BK36" s="222"/>
      <c r="BL36" s="222"/>
      <c r="BM36" s="222"/>
      <c r="BN36" s="222"/>
      <c r="BO36" s="231"/>
      <c r="BP36" s="231"/>
      <c r="BQ36" s="228">
        <v>30</v>
      </c>
      <c r="BR36" s="229"/>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0"/>
    </row>
    <row r="37" spans="1:131" ht="26.25" customHeight="1" x14ac:dyDescent="0.15">
      <c r="A37" s="232">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2"/>
      <c r="BK37" s="222"/>
      <c r="BL37" s="222"/>
      <c r="BM37" s="222"/>
      <c r="BN37" s="222"/>
      <c r="BO37" s="231"/>
      <c r="BP37" s="231"/>
      <c r="BQ37" s="228">
        <v>31</v>
      </c>
      <c r="BR37" s="229"/>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0"/>
    </row>
    <row r="38" spans="1:131" ht="26.25" customHeight="1" x14ac:dyDescent="0.15">
      <c r="A38" s="232">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2"/>
      <c r="BK38" s="222"/>
      <c r="BL38" s="222"/>
      <c r="BM38" s="222"/>
      <c r="BN38" s="222"/>
      <c r="BO38" s="231"/>
      <c r="BP38" s="231"/>
      <c r="BQ38" s="228">
        <v>32</v>
      </c>
      <c r="BR38" s="229"/>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0"/>
    </row>
    <row r="39" spans="1:131" ht="26.25" customHeight="1" x14ac:dyDescent="0.15">
      <c r="A39" s="232">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2"/>
      <c r="BK39" s="222"/>
      <c r="BL39" s="222"/>
      <c r="BM39" s="222"/>
      <c r="BN39" s="222"/>
      <c r="BO39" s="231"/>
      <c r="BP39" s="231"/>
      <c r="BQ39" s="228">
        <v>33</v>
      </c>
      <c r="BR39" s="229"/>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0"/>
    </row>
    <row r="40" spans="1:131" ht="26.25" customHeight="1" x14ac:dyDescent="0.15">
      <c r="A40" s="228">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2"/>
      <c r="BK40" s="222"/>
      <c r="BL40" s="222"/>
      <c r="BM40" s="222"/>
      <c r="BN40" s="222"/>
      <c r="BO40" s="231"/>
      <c r="BP40" s="231"/>
      <c r="BQ40" s="228">
        <v>34</v>
      </c>
      <c r="BR40" s="229"/>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0"/>
    </row>
    <row r="41" spans="1:131" ht="26.25" customHeight="1" x14ac:dyDescent="0.15">
      <c r="A41" s="228">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2"/>
      <c r="BK41" s="222"/>
      <c r="BL41" s="222"/>
      <c r="BM41" s="222"/>
      <c r="BN41" s="222"/>
      <c r="BO41" s="231"/>
      <c r="BP41" s="231"/>
      <c r="BQ41" s="228">
        <v>35</v>
      </c>
      <c r="BR41" s="229"/>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0"/>
    </row>
    <row r="42" spans="1:131" ht="26.25" customHeight="1" x14ac:dyDescent="0.15">
      <c r="A42" s="228">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2"/>
      <c r="BK42" s="222"/>
      <c r="BL42" s="222"/>
      <c r="BM42" s="222"/>
      <c r="BN42" s="222"/>
      <c r="BO42" s="231"/>
      <c r="BP42" s="231"/>
      <c r="BQ42" s="228">
        <v>36</v>
      </c>
      <c r="BR42" s="229"/>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0"/>
    </row>
    <row r="43" spans="1:131" ht="26.25" customHeight="1" x14ac:dyDescent="0.15">
      <c r="A43" s="228">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2"/>
      <c r="BK43" s="222"/>
      <c r="BL43" s="222"/>
      <c r="BM43" s="222"/>
      <c r="BN43" s="222"/>
      <c r="BO43" s="231"/>
      <c r="BP43" s="231"/>
      <c r="BQ43" s="228">
        <v>37</v>
      </c>
      <c r="BR43" s="229"/>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0"/>
    </row>
    <row r="44" spans="1:131" ht="26.25" customHeight="1" x14ac:dyDescent="0.15">
      <c r="A44" s="228">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2"/>
      <c r="BK44" s="222"/>
      <c r="BL44" s="222"/>
      <c r="BM44" s="222"/>
      <c r="BN44" s="222"/>
      <c r="BO44" s="231"/>
      <c r="BP44" s="231"/>
      <c r="BQ44" s="228">
        <v>38</v>
      </c>
      <c r="BR44" s="229"/>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0"/>
    </row>
    <row r="45" spans="1:131" ht="26.25" customHeight="1" x14ac:dyDescent="0.15">
      <c r="A45" s="228">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2"/>
      <c r="BK45" s="222"/>
      <c r="BL45" s="222"/>
      <c r="BM45" s="222"/>
      <c r="BN45" s="222"/>
      <c r="BO45" s="231"/>
      <c r="BP45" s="231"/>
      <c r="BQ45" s="228">
        <v>39</v>
      </c>
      <c r="BR45" s="229"/>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0"/>
    </row>
    <row r="46" spans="1:131" ht="26.25" customHeight="1" x14ac:dyDescent="0.15">
      <c r="A46" s="228">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2"/>
      <c r="BK46" s="222"/>
      <c r="BL46" s="222"/>
      <c r="BM46" s="222"/>
      <c r="BN46" s="222"/>
      <c r="BO46" s="231"/>
      <c r="BP46" s="231"/>
      <c r="BQ46" s="228">
        <v>40</v>
      </c>
      <c r="BR46" s="229"/>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0"/>
    </row>
    <row r="47" spans="1:131" ht="26.25" customHeight="1" x14ac:dyDescent="0.15">
      <c r="A47" s="228">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2"/>
      <c r="BK47" s="222"/>
      <c r="BL47" s="222"/>
      <c r="BM47" s="222"/>
      <c r="BN47" s="222"/>
      <c r="BO47" s="231"/>
      <c r="BP47" s="231"/>
      <c r="BQ47" s="228">
        <v>41</v>
      </c>
      <c r="BR47" s="229"/>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0"/>
    </row>
    <row r="48" spans="1:131" ht="26.25" customHeight="1" x14ac:dyDescent="0.15">
      <c r="A48" s="228">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2"/>
      <c r="BK48" s="222"/>
      <c r="BL48" s="222"/>
      <c r="BM48" s="222"/>
      <c r="BN48" s="222"/>
      <c r="BO48" s="231"/>
      <c r="BP48" s="231"/>
      <c r="BQ48" s="228">
        <v>42</v>
      </c>
      <c r="BR48" s="229"/>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0"/>
    </row>
    <row r="49" spans="1:131" ht="26.25" customHeight="1" x14ac:dyDescent="0.15">
      <c r="A49" s="228">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2"/>
      <c r="BK49" s="222"/>
      <c r="BL49" s="222"/>
      <c r="BM49" s="222"/>
      <c r="BN49" s="222"/>
      <c r="BO49" s="231"/>
      <c r="BP49" s="231"/>
      <c r="BQ49" s="228">
        <v>43</v>
      </c>
      <c r="BR49" s="229"/>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0"/>
    </row>
    <row r="50" spans="1:131" ht="26.25" customHeight="1" x14ac:dyDescent="0.15">
      <c r="A50" s="228">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2"/>
      <c r="BK50" s="222"/>
      <c r="BL50" s="222"/>
      <c r="BM50" s="222"/>
      <c r="BN50" s="222"/>
      <c r="BO50" s="231"/>
      <c r="BP50" s="231"/>
      <c r="BQ50" s="228">
        <v>44</v>
      </c>
      <c r="BR50" s="229"/>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0"/>
    </row>
    <row r="51" spans="1:131" ht="26.25" customHeight="1" x14ac:dyDescent="0.15">
      <c r="A51" s="228">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2"/>
      <c r="BK51" s="222"/>
      <c r="BL51" s="222"/>
      <c r="BM51" s="222"/>
      <c r="BN51" s="222"/>
      <c r="BO51" s="231"/>
      <c r="BP51" s="231"/>
      <c r="BQ51" s="228">
        <v>45</v>
      </c>
      <c r="BR51" s="229"/>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0"/>
    </row>
    <row r="52" spans="1:131" ht="26.25" customHeight="1" x14ac:dyDescent="0.15">
      <c r="A52" s="228">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2"/>
      <c r="BK52" s="222"/>
      <c r="BL52" s="222"/>
      <c r="BM52" s="222"/>
      <c r="BN52" s="222"/>
      <c r="BO52" s="231"/>
      <c r="BP52" s="231"/>
      <c r="BQ52" s="228">
        <v>46</v>
      </c>
      <c r="BR52" s="229"/>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0"/>
    </row>
    <row r="53" spans="1:131" ht="26.25" customHeight="1" x14ac:dyDescent="0.15">
      <c r="A53" s="228">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2"/>
      <c r="BK53" s="222"/>
      <c r="BL53" s="222"/>
      <c r="BM53" s="222"/>
      <c r="BN53" s="222"/>
      <c r="BO53" s="231"/>
      <c r="BP53" s="231"/>
      <c r="BQ53" s="228">
        <v>47</v>
      </c>
      <c r="BR53" s="229"/>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0"/>
    </row>
    <row r="54" spans="1:131" ht="26.25" customHeight="1" x14ac:dyDescent="0.15">
      <c r="A54" s="228">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2"/>
      <c r="BK54" s="222"/>
      <c r="BL54" s="222"/>
      <c r="BM54" s="222"/>
      <c r="BN54" s="222"/>
      <c r="BO54" s="231"/>
      <c r="BP54" s="231"/>
      <c r="BQ54" s="228">
        <v>48</v>
      </c>
      <c r="BR54" s="229"/>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0"/>
    </row>
    <row r="55" spans="1:131" ht="26.25" customHeight="1" x14ac:dyDescent="0.15">
      <c r="A55" s="228">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2"/>
      <c r="BK55" s="222"/>
      <c r="BL55" s="222"/>
      <c r="BM55" s="222"/>
      <c r="BN55" s="222"/>
      <c r="BO55" s="231"/>
      <c r="BP55" s="231"/>
      <c r="BQ55" s="228">
        <v>49</v>
      </c>
      <c r="BR55" s="229"/>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0"/>
    </row>
    <row r="56" spans="1:131" ht="26.25" customHeight="1" x14ac:dyDescent="0.15">
      <c r="A56" s="228">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2"/>
      <c r="BK56" s="222"/>
      <c r="BL56" s="222"/>
      <c r="BM56" s="222"/>
      <c r="BN56" s="222"/>
      <c r="BO56" s="231"/>
      <c r="BP56" s="231"/>
      <c r="BQ56" s="228">
        <v>50</v>
      </c>
      <c r="BR56" s="229"/>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0"/>
    </row>
    <row r="57" spans="1:131" ht="26.25" customHeight="1" x14ac:dyDescent="0.15">
      <c r="A57" s="228">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2"/>
      <c r="BK57" s="222"/>
      <c r="BL57" s="222"/>
      <c r="BM57" s="222"/>
      <c r="BN57" s="222"/>
      <c r="BO57" s="231"/>
      <c r="BP57" s="231"/>
      <c r="BQ57" s="228">
        <v>51</v>
      </c>
      <c r="BR57" s="229"/>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0"/>
    </row>
    <row r="58" spans="1:131" ht="26.25" customHeight="1" x14ac:dyDescent="0.15">
      <c r="A58" s="228">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2"/>
      <c r="BK58" s="222"/>
      <c r="BL58" s="222"/>
      <c r="BM58" s="222"/>
      <c r="BN58" s="222"/>
      <c r="BO58" s="231"/>
      <c r="BP58" s="231"/>
      <c r="BQ58" s="228">
        <v>52</v>
      </c>
      <c r="BR58" s="229"/>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0"/>
    </row>
    <row r="59" spans="1:131" ht="26.25" customHeight="1" x14ac:dyDescent="0.15">
      <c r="A59" s="228">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2"/>
      <c r="BK59" s="222"/>
      <c r="BL59" s="222"/>
      <c r="BM59" s="222"/>
      <c r="BN59" s="222"/>
      <c r="BO59" s="231"/>
      <c r="BP59" s="231"/>
      <c r="BQ59" s="228">
        <v>53</v>
      </c>
      <c r="BR59" s="229"/>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0"/>
    </row>
    <row r="60" spans="1:131" ht="26.25" customHeight="1" x14ac:dyDescent="0.15">
      <c r="A60" s="228">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2"/>
      <c r="BK60" s="222"/>
      <c r="BL60" s="222"/>
      <c r="BM60" s="222"/>
      <c r="BN60" s="222"/>
      <c r="BO60" s="231"/>
      <c r="BP60" s="231"/>
      <c r="BQ60" s="228">
        <v>54</v>
      </c>
      <c r="BR60" s="229"/>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0"/>
    </row>
    <row r="61" spans="1:131" ht="26.25" customHeight="1" thickBot="1" x14ac:dyDescent="0.2">
      <c r="A61" s="228">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2"/>
      <c r="BK61" s="222"/>
      <c r="BL61" s="222"/>
      <c r="BM61" s="222"/>
      <c r="BN61" s="222"/>
      <c r="BO61" s="231"/>
      <c r="BP61" s="231"/>
      <c r="BQ61" s="228">
        <v>55</v>
      </c>
      <c r="BR61" s="229"/>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0"/>
    </row>
    <row r="62" spans="1:131" ht="26.25" customHeight="1" x14ac:dyDescent="0.15">
      <c r="A62" s="228">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1"/>
      <c r="BP62" s="231"/>
      <c r="BQ62" s="228">
        <v>56</v>
      </c>
      <c r="BR62" s="229"/>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0"/>
    </row>
    <row r="63" spans="1:131" ht="26.25" customHeight="1" thickBot="1" x14ac:dyDescent="0.2">
      <c r="A63" s="230" t="s">
        <v>377</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1081</v>
      </c>
      <c r="AG63" s="857"/>
      <c r="AH63" s="857"/>
      <c r="AI63" s="857"/>
      <c r="AJ63" s="858"/>
      <c r="AK63" s="859"/>
      <c r="AL63" s="854"/>
      <c r="AM63" s="854"/>
      <c r="AN63" s="854"/>
      <c r="AO63" s="854"/>
      <c r="AP63" s="857">
        <v>8650</v>
      </c>
      <c r="AQ63" s="857"/>
      <c r="AR63" s="857"/>
      <c r="AS63" s="857"/>
      <c r="AT63" s="857"/>
      <c r="AU63" s="857">
        <v>4992</v>
      </c>
      <c r="AV63" s="857"/>
      <c r="AW63" s="857"/>
      <c r="AX63" s="857"/>
      <c r="AY63" s="857"/>
      <c r="AZ63" s="861"/>
      <c r="BA63" s="861"/>
      <c r="BB63" s="861"/>
      <c r="BC63" s="861"/>
      <c r="BD63" s="861"/>
      <c r="BE63" s="862"/>
      <c r="BF63" s="862"/>
      <c r="BG63" s="862"/>
      <c r="BH63" s="862"/>
      <c r="BI63" s="863"/>
      <c r="BJ63" s="864" t="s">
        <v>122</v>
      </c>
      <c r="BK63" s="865"/>
      <c r="BL63" s="865"/>
      <c r="BM63" s="865"/>
      <c r="BN63" s="866"/>
      <c r="BO63" s="231"/>
      <c r="BP63" s="231"/>
      <c r="BQ63" s="228">
        <v>57</v>
      </c>
      <c r="BR63" s="229"/>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0"/>
    </row>
    <row r="64" spans="1:131" ht="26.25" customHeight="1" x14ac:dyDescent="0.15">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0"/>
    </row>
    <row r="65" spans="1:131" ht="26.25" customHeight="1" thickBot="1" x14ac:dyDescent="0.2">
      <c r="A65" s="222" t="s">
        <v>399</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0"/>
    </row>
    <row r="66" spans="1:131" ht="26.25" customHeight="1" x14ac:dyDescent="0.15">
      <c r="A66" s="740" t="s">
        <v>400</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401</v>
      </c>
      <c r="AV66" s="747"/>
      <c r="AW66" s="747"/>
      <c r="AX66" s="747"/>
      <c r="AY66" s="748"/>
      <c r="AZ66" s="746" t="s">
        <v>365</v>
      </c>
      <c r="BA66" s="747"/>
      <c r="BB66" s="747"/>
      <c r="BC66" s="747"/>
      <c r="BD66" s="753"/>
      <c r="BE66" s="231"/>
      <c r="BF66" s="231"/>
      <c r="BG66" s="231"/>
      <c r="BH66" s="231"/>
      <c r="BI66" s="231"/>
      <c r="BJ66" s="231"/>
      <c r="BK66" s="231"/>
      <c r="BL66" s="231"/>
      <c r="BM66" s="231"/>
      <c r="BN66" s="231"/>
      <c r="BO66" s="231"/>
      <c r="BP66" s="231"/>
      <c r="BQ66" s="228">
        <v>60</v>
      </c>
      <c r="BR66" s="233"/>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0"/>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1"/>
      <c r="BF67" s="231"/>
      <c r="BG67" s="231"/>
      <c r="BH67" s="231"/>
      <c r="BI67" s="231"/>
      <c r="BJ67" s="231"/>
      <c r="BK67" s="231"/>
      <c r="BL67" s="231"/>
      <c r="BM67" s="231"/>
      <c r="BN67" s="231"/>
      <c r="BO67" s="231"/>
      <c r="BP67" s="231"/>
      <c r="BQ67" s="228">
        <v>61</v>
      </c>
      <c r="BR67" s="233"/>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0"/>
    </row>
    <row r="68" spans="1:131" ht="26.25" customHeight="1" thickTop="1" x14ac:dyDescent="0.15">
      <c r="A68" s="226">
        <v>1</v>
      </c>
      <c r="B68" s="882" t="s">
        <v>551</v>
      </c>
      <c r="C68" s="883"/>
      <c r="D68" s="883"/>
      <c r="E68" s="883"/>
      <c r="F68" s="883"/>
      <c r="G68" s="883"/>
      <c r="H68" s="883"/>
      <c r="I68" s="883"/>
      <c r="J68" s="883"/>
      <c r="K68" s="883"/>
      <c r="L68" s="883"/>
      <c r="M68" s="883"/>
      <c r="N68" s="883"/>
      <c r="O68" s="883"/>
      <c r="P68" s="884"/>
      <c r="Q68" s="885">
        <v>208</v>
      </c>
      <c r="R68" s="879"/>
      <c r="S68" s="879"/>
      <c r="T68" s="879"/>
      <c r="U68" s="879"/>
      <c r="V68" s="879">
        <v>204</v>
      </c>
      <c r="W68" s="879"/>
      <c r="X68" s="879"/>
      <c r="Y68" s="879"/>
      <c r="Z68" s="879"/>
      <c r="AA68" s="879">
        <v>5</v>
      </c>
      <c r="AB68" s="879"/>
      <c r="AC68" s="879"/>
      <c r="AD68" s="879"/>
      <c r="AE68" s="879"/>
      <c r="AF68" s="879">
        <v>5</v>
      </c>
      <c r="AG68" s="879"/>
      <c r="AH68" s="879"/>
      <c r="AI68" s="879"/>
      <c r="AJ68" s="879"/>
      <c r="AK68" s="879">
        <v>54</v>
      </c>
      <c r="AL68" s="879"/>
      <c r="AM68" s="879"/>
      <c r="AN68" s="879"/>
      <c r="AO68" s="879"/>
      <c r="AP68" s="879" t="s">
        <v>559</v>
      </c>
      <c r="AQ68" s="879"/>
      <c r="AR68" s="879"/>
      <c r="AS68" s="879"/>
      <c r="AT68" s="879"/>
      <c r="AU68" s="879" t="s">
        <v>559</v>
      </c>
      <c r="AV68" s="879"/>
      <c r="AW68" s="879"/>
      <c r="AX68" s="879"/>
      <c r="AY68" s="879"/>
      <c r="AZ68" s="880"/>
      <c r="BA68" s="880"/>
      <c r="BB68" s="880"/>
      <c r="BC68" s="880"/>
      <c r="BD68" s="881"/>
      <c r="BE68" s="231"/>
      <c r="BF68" s="231"/>
      <c r="BG68" s="231"/>
      <c r="BH68" s="231"/>
      <c r="BI68" s="231"/>
      <c r="BJ68" s="231"/>
      <c r="BK68" s="231"/>
      <c r="BL68" s="231"/>
      <c r="BM68" s="231"/>
      <c r="BN68" s="231"/>
      <c r="BO68" s="231"/>
      <c r="BP68" s="231"/>
      <c r="BQ68" s="228">
        <v>62</v>
      </c>
      <c r="BR68" s="233"/>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0"/>
    </row>
    <row r="69" spans="1:131" ht="26.25" customHeight="1" x14ac:dyDescent="0.15">
      <c r="A69" s="228">
        <v>2</v>
      </c>
      <c r="B69" s="886" t="s">
        <v>552</v>
      </c>
      <c r="C69" s="887"/>
      <c r="D69" s="887"/>
      <c r="E69" s="887"/>
      <c r="F69" s="887"/>
      <c r="G69" s="887"/>
      <c r="H69" s="887"/>
      <c r="I69" s="887"/>
      <c r="J69" s="887"/>
      <c r="K69" s="887"/>
      <c r="L69" s="887"/>
      <c r="M69" s="887"/>
      <c r="N69" s="887"/>
      <c r="O69" s="887"/>
      <c r="P69" s="888"/>
      <c r="Q69" s="889">
        <v>184</v>
      </c>
      <c r="R69" s="843"/>
      <c r="S69" s="843"/>
      <c r="T69" s="843"/>
      <c r="U69" s="843"/>
      <c r="V69" s="843">
        <v>180</v>
      </c>
      <c r="W69" s="843"/>
      <c r="X69" s="843"/>
      <c r="Y69" s="843"/>
      <c r="Z69" s="843"/>
      <c r="AA69" s="843">
        <v>4</v>
      </c>
      <c r="AB69" s="843"/>
      <c r="AC69" s="843"/>
      <c r="AD69" s="843"/>
      <c r="AE69" s="843"/>
      <c r="AF69" s="843">
        <v>4</v>
      </c>
      <c r="AG69" s="843"/>
      <c r="AH69" s="843"/>
      <c r="AI69" s="843"/>
      <c r="AJ69" s="843"/>
      <c r="AK69" s="843" t="s">
        <v>559</v>
      </c>
      <c r="AL69" s="843"/>
      <c r="AM69" s="843"/>
      <c r="AN69" s="843"/>
      <c r="AO69" s="843"/>
      <c r="AP69" s="843" t="s">
        <v>559</v>
      </c>
      <c r="AQ69" s="843"/>
      <c r="AR69" s="843"/>
      <c r="AS69" s="843"/>
      <c r="AT69" s="843"/>
      <c r="AU69" s="843" t="s">
        <v>559</v>
      </c>
      <c r="AV69" s="843"/>
      <c r="AW69" s="843"/>
      <c r="AX69" s="843"/>
      <c r="AY69" s="843"/>
      <c r="AZ69" s="845"/>
      <c r="BA69" s="845"/>
      <c r="BB69" s="845"/>
      <c r="BC69" s="845"/>
      <c r="BD69" s="846"/>
      <c r="BE69" s="231"/>
      <c r="BF69" s="231"/>
      <c r="BG69" s="231"/>
      <c r="BH69" s="231"/>
      <c r="BI69" s="231"/>
      <c r="BJ69" s="231"/>
      <c r="BK69" s="231"/>
      <c r="BL69" s="231"/>
      <c r="BM69" s="231"/>
      <c r="BN69" s="231"/>
      <c r="BO69" s="231"/>
      <c r="BP69" s="231"/>
      <c r="BQ69" s="228">
        <v>63</v>
      </c>
      <c r="BR69" s="233"/>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0"/>
    </row>
    <row r="70" spans="1:131" ht="26.25" customHeight="1" x14ac:dyDescent="0.15">
      <c r="A70" s="228">
        <v>3</v>
      </c>
      <c r="B70" s="886" t="s">
        <v>553</v>
      </c>
      <c r="C70" s="887"/>
      <c r="D70" s="887"/>
      <c r="E70" s="887"/>
      <c r="F70" s="887"/>
      <c r="G70" s="887"/>
      <c r="H70" s="887"/>
      <c r="I70" s="887"/>
      <c r="J70" s="887"/>
      <c r="K70" s="887"/>
      <c r="L70" s="887"/>
      <c r="M70" s="887"/>
      <c r="N70" s="887"/>
      <c r="O70" s="887"/>
      <c r="P70" s="888"/>
      <c r="Q70" s="889">
        <v>21</v>
      </c>
      <c r="R70" s="843"/>
      <c r="S70" s="843"/>
      <c r="T70" s="843"/>
      <c r="U70" s="843"/>
      <c r="V70" s="843">
        <v>21</v>
      </c>
      <c r="W70" s="843"/>
      <c r="X70" s="843"/>
      <c r="Y70" s="843"/>
      <c r="Z70" s="843"/>
      <c r="AA70" s="843">
        <v>1</v>
      </c>
      <c r="AB70" s="843"/>
      <c r="AC70" s="843"/>
      <c r="AD70" s="843"/>
      <c r="AE70" s="843"/>
      <c r="AF70" s="843">
        <v>1</v>
      </c>
      <c r="AG70" s="843"/>
      <c r="AH70" s="843"/>
      <c r="AI70" s="843"/>
      <c r="AJ70" s="843"/>
      <c r="AK70" s="843">
        <v>2</v>
      </c>
      <c r="AL70" s="843"/>
      <c r="AM70" s="843"/>
      <c r="AN70" s="843"/>
      <c r="AO70" s="843"/>
      <c r="AP70" s="843" t="s">
        <v>559</v>
      </c>
      <c r="AQ70" s="843"/>
      <c r="AR70" s="843"/>
      <c r="AS70" s="843"/>
      <c r="AT70" s="843"/>
      <c r="AU70" s="843" t="s">
        <v>559</v>
      </c>
      <c r="AV70" s="843"/>
      <c r="AW70" s="843"/>
      <c r="AX70" s="843"/>
      <c r="AY70" s="843"/>
      <c r="AZ70" s="845"/>
      <c r="BA70" s="845"/>
      <c r="BB70" s="845"/>
      <c r="BC70" s="845"/>
      <c r="BD70" s="846"/>
      <c r="BE70" s="231"/>
      <c r="BF70" s="231"/>
      <c r="BG70" s="231"/>
      <c r="BH70" s="231"/>
      <c r="BI70" s="231"/>
      <c r="BJ70" s="231"/>
      <c r="BK70" s="231"/>
      <c r="BL70" s="231"/>
      <c r="BM70" s="231"/>
      <c r="BN70" s="231"/>
      <c r="BO70" s="231"/>
      <c r="BP70" s="231"/>
      <c r="BQ70" s="228">
        <v>64</v>
      </c>
      <c r="BR70" s="233"/>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0"/>
    </row>
    <row r="71" spans="1:131" ht="26.25" customHeight="1" x14ac:dyDescent="0.15">
      <c r="A71" s="228">
        <v>4</v>
      </c>
      <c r="B71" s="886" t="s">
        <v>554</v>
      </c>
      <c r="C71" s="887"/>
      <c r="D71" s="887"/>
      <c r="E71" s="887"/>
      <c r="F71" s="887"/>
      <c r="G71" s="887"/>
      <c r="H71" s="887"/>
      <c r="I71" s="887"/>
      <c r="J71" s="887"/>
      <c r="K71" s="887"/>
      <c r="L71" s="887"/>
      <c r="M71" s="887"/>
      <c r="N71" s="887"/>
      <c r="O71" s="887"/>
      <c r="P71" s="888"/>
      <c r="Q71" s="889">
        <v>22</v>
      </c>
      <c r="R71" s="843"/>
      <c r="S71" s="843"/>
      <c r="T71" s="843"/>
      <c r="U71" s="843"/>
      <c r="V71" s="843">
        <v>11</v>
      </c>
      <c r="W71" s="843"/>
      <c r="X71" s="843"/>
      <c r="Y71" s="843"/>
      <c r="Z71" s="843"/>
      <c r="AA71" s="843">
        <v>11</v>
      </c>
      <c r="AB71" s="843"/>
      <c r="AC71" s="843"/>
      <c r="AD71" s="843"/>
      <c r="AE71" s="843"/>
      <c r="AF71" s="843">
        <v>11</v>
      </c>
      <c r="AG71" s="843"/>
      <c r="AH71" s="843"/>
      <c r="AI71" s="843"/>
      <c r="AJ71" s="843"/>
      <c r="AK71" s="843" t="s">
        <v>559</v>
      </c>
      <c r="AL71" s="843"/>
      <c r="AM71" s="843"/>
      <c r="AN71" s="843"/>
      <c r="AO71" s="843"/>
      <c r="AP71" s="843" t="s">
        <v>559</v>
      </c>
      <c r="AQ71" s="843"/>
      <c r="AR71" s="843"/>
      <c r="AS71" s="843"/>
      <c r="AT71" s="843"/>
      <c r="AU71" s="843" t="s">
        <v>559</v>
      </c>
      <c r="AV71" s="843"/>
      <c r="AW71" s="843"/>
      <c r="AX71" s="843"/>
      <c r="AY71" s="843"/>
      <c r="AZ71" s="845"/>
      <c r="BA71" s="845"/>
      <c r="BB71" s="845"/>
      <c r="BC71" s="845"/>
      <c r="BD71" s="846"/>
      <c r="BE71" s="231"/>
      <c r="BF71" s="231"/>
      <c r="BG71" s="231"/>
      <c r="BH71" s="231"/>
      <c r="BI71" s="231"/>
      <c r="BJ71" s="231"/>
      <c r="BK71" s="231"/>
      <c r="BL71" s="231"/>
      <c r="BM71" s="231"/>
      <c r="BN71" s="231"/>
      <c r="BO71" s="231"/>
      <c r="BP71" s="231"/>
      <c r="BQ71" s="228">
        <v>65</v>
      </c>
      <c r="BR71" s="233"/>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0"/>
    </row>
    <row r="72" spans="1:131" ht="26.25" customHeight="1" x14ac:dyDescent="0.15">
      <c r="A72" s="228">
        <v>5</v>
      </c>
      <c r="B72" s="886" t="s">
        <v>555</v>
      </c>
      <c r="C72" s="887"/>
      <c r="D72" s="887"/>
      <c r="E72" s="887"/>
      <c r="F72" s="887"/>
      <c r="G72" s="887"/>
      <c r="H72" s="887"/>
      <c r="I72" s="887"/>
      <c r="J72" s="887"/>
      <c r="K72" s="887"/>
      <c r="L72" s="887"/>
      <c r="M72" s="887"/>
      <c r="N72" s="887"/>
      <c r="O72" s="887"/>
      <c r="P72" s="888"/>
      <c r="Q72" s="889">
        <v>81</v>
      </c>
      <c r="R72" s="843"/>
      <c r="S72" s="843"/>
      <c r="T72" s="843"/>
      <c r="U72" s="843"/>
      <c r="V72" s="843">
        <v>81</v>
      </c>
      <c r="W72" s="843"/>
      <c r="X72" s="843"/>
      <c r="Y72" s="843"/>
      <c r="Z72" s="843"/>
      <c r="AA72" s="843" t="s">
        <v>550</v>
      </c>
      <c r="AB72" s="843"/>
      <c r="AC72" s="843"/>
      <c r="AD72" s="843"/>
      <c r="AE72" s="843"/>
      <c r="AF72" s="843" t="s">
        <v>559</v>
      </c>
      <c r="AG72" s="843"/>
      <c r="AH72" s="843"/>
      <c r="AI72" s="843"/>
      <c r="AJ72" s="843"/>
      <c r="AK72" s="843">
        <v>5</v>
      </c>
      <c r="AL72" s="843"/>
      <c r="AM72" s="843"/>
      <c r="AN72" s="843"/>
      <c r="AO72" s="843"/>
      <c r="AP72" s="843" t="s">
        <v>559</v>
      </c>
      <c r="AQ72" s="843"/>
      <c r="AR72" s="843"/>
      <c r="AS72" s="843"/>
      <c r="AT72" s="843"/>
      <c r="AU72" s="843" t="s">
        <v>559</v>
      </c>
      <c r="AV72" s="843"/>
      <c r="AW72" s="843"/>
      <c r="AX72" s="843"/>
      <c r="AY72" s="843"/>
      <c r="AZ72" s="845"/>
      <c r="BA72" s="845"/>
      <c r="BB72" s="845"/>
      <c r="BC72" s="845"/>
      <c r="BD72" s="846"/>
      <c r="BE72" s="231"/>
      <c r="BF72" s="231"/>
      <c r="BG72" s="231"/>
      <c r="BH72" s="231"/>
      <c r="BI72" s="231"/>
      <c r="BJ72" s="231"/>
      <c r="BK72" s="231"/>
      <c r="BL72" s="231"/>
      <c r="BM72" s="231"/>
      <c r="BN72" s="231"/>
      <c r="BO72" s="231"/>
      <c r="BP72" s="231"/>
      <c r="BQ72" s="228">
        <v>66</v>
      </c>
      <c r="BR72" s="233"/>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0"/>
    </row>
    <row r="73" spans="1:131" ht="26.25" customHeight="1" x14ac:dyDescent="0.15">
      <c r="A73" s="228">
        <v>6</v>
      </c>
      <c r="B73" s="886" t="s">
        <v>556</v>
      </c>
      <c r="C73" s="887"/>
      <c r="D73" s="887"/>
      <c r="E73" s="887"/>
      <c r="F73" s="887"/>
      <c r="G73" s="887"/>
      <c r="H73" s="887"/>
      <c r="I73" s="887"/>
      <c r="J73" s="887"/>
      <c r="K73" s="887"/>
      <c r="L73" s="887"/>
      <c r="M73" s="887"/>
      <c r="N73" s="887"/>
      <c r="O73" s="887"/>
      <c r="P73" s="888"/>
      <c r="Q73" s="889">
        <v>70</v>
      </c>
      <c r="R73" s="843"/>
      <c r="S73" s="843"/>
      <c r="T73" s="843"/>
      <c r="U73" s="843"/>
      <c r="V73" s="843">
        <v>66</v>
      </c>
      <c r="W73" s="843"/>
      <c r="X73" s="843"/>
      <c r="Y73" s="843"/>
      <c r="Z73" s="843"/>
      <c r="AA73" s="843">
        <v>4</v>
      </c>
      <c r="AB73" s="843"/>
      <c r="AC73" s="843"/>
      <c r="AD73" s="843"/>
      <c r="AE73" s="843"/>
      <c r="AF73" s="843">
        <v>4</v>
      </c>
      <c r="AG73" s="843"/>
      <c r="AH73" s="843"/>
      <c r="AI73" s="843"/>
      <c r="AJ73" s="843"/>
      <c r="AK73" s="843">
        <v>3</v>
      </c>
      <c r="AL73" s="843"/>
      <c r="AM73" s="843"/>
      <c r="AN73" s="843"/>
      <c r="AO73" s="843"/>
      <c r="AP73" s="843" t="s">
        <v>559</v>
      </c>
      <c r="AQ73" s="843"/>
      <c r="AR73" s="843"/>
      <c r="AS73" s="843"/>
      <c r="AT73" s="843"/>
      <c r="AU73" s="843" t="s">
        <v>559</v>
      </c>
      <c r="AV73" s="843"/>
      <c r="AW73" s="843"/>
      <c r="AX73" s="843"/>
      <c r="AY73" s="843"/>
      <c r="AZ73" s="845"/>
      <c r="BA73" s="845"/>
      <c r="BB73" s="845"/>
      <c r="BC73" s="845"/>
      <c r="BD73" s="846"/>
      <c r="BE73" s="231"/>
      <c r="BF73" s="231"/>
      <c r="BG73" s="231"/>
      <c r="BH73" s="231"/>
      <c r="BI73" s="231"/>
      <c r="BJ73" s="231"/>
      <c r="BK73" s="231"/>
      <c r="BL73" s="231"/>
      <c r="BM73" s="231"/>
      <c r="BN73" s="231"/>
      <c r="BO73" s="231"/>
      <c r="BP73" s="231"/>
      <c r="BQ73" s="228">
        <v>67</v>
      </c>
      <c r="BR73" s="233"/>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0"/>
    </row>
    <row r="74" spans="1:131" ht="26.25" customHeight="1" x14ac:dyDescent="0.15">
      <c r="A74" s="228">
        <v>7</v>
      </c>
      <c r="B74" s="886" t="s">
        <v>557</v>
      </c>
      <c r="C74" s="887"/>
      <c r="D74" s="887"/>
      <c r="E74" s="887"/>
      <c r="F74" s="887"/>
      <c r="G74" s="887"/>
      <c r="H74" s="887"/>
      <c r="I74" s="887"/>
      <c r="J74" s="887"/>
      <c r="K74" s="887"/>
      <c r="L74" s="887"/>
      <c r="M74" s="887"/>
      <c r="N74" s="887"/>
      <c r="O74" s="887"/>
      <c r="P74" s="888"/>
      <c r="Q74" s="889">
        <v>251106</v>
      </c>
      <c r="R74" s="843"/>
      <c r="S74" s="843"/>
      <c r="T74" s="843"/>
      <c r="U74" s="843"/>
      <c r="V74" s="843">
        <v>250578</v>
      </c>
      <c r="W74" s="843"/>
      <c r="X74" s="843"/>
      <c r="Y74" s="843"/>
      <c r="Z74" s="843"/>
      <c r="AA74" s="843">
        <v>528</v>
      </c>
      <c r="AB74" s="843"/>
      <c r="AC74" s="843"/>
      <c r="AD74" s="843"/>
      <c r="AE74" s="843"/>
      <c r="AF74" s="843">
        <v>528</v>
      </c>
      <c r="AG74" s="843"/>
      <c r="AH74" s="843"/>
      <c r="AI74" s="843"/>
      <c r="AJ74" s="843"/>
      <c r="AK74" s="843" t="s">
        <v>559</v>
      </c>
      <c r="AL74" s="843"/>
      <c r="AM74" s="843"/>
      <c r="AN74" s="843"/>
      <c r="AO74" s="843"/>
      <c r="AP74" s="843" t="s">
        <v>559</v>
      </c>
      <c r="AQ74" s="843"/>
      <c r="AR74" s="843"/>
      <c r="AS74" s="843"/>
      <c r="AT74" s="843"/>
      <c r="AU74" s="843" t="s">
        <v>559</v>
      </c>
      <c r="AV74" s="843"/>
      <c r="AW74" s="843"/>
      <c r="AX74" s="843"/>
      <c r="AY74" s="843"/>
      <c r="AZ74" s="845"/>
      <c r="BA74" s="845"/>
      <c r="BB74" s="845"/>
      <c r="BC74" s="845"/>
      <c r="BD74" s="846"/>
      <c r="BE74" s="231"/>
      <c r="BF74" s="231"/>
      <c r="BG74" s="231"/>
      <c r="BH74" s="231"/>
      <c r="BI74" s="231"/>
      <c r="BJ74" s="231"/>
      <c r="BK74" s="231"/>
      <c r="BL74" s="231"/>
      <c r="BM74" s="231"/>
      <c r="BN74" s="231"/>
      <c r="BO74" s="231"/>
      <c r="BP74" s="231"/>
      <c r="BQ74" s="228">
        <v>68</v>
      </c>
      <c r="BR74" s="233"/>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0"/>
    </row>
    <row r="75" spans="1:131" ht="26.25" customHeight="1" x14ac:dyDescent="0.15">
      <c r="A75" s="228">
        <v>8</v>
      </c>
      <c r="B75" s="886" t="s">
        <v>558</v>
      </c>
      <c r="C75" s="887"/>
      <c r="D75" s="887"/>
      <c r="E75" s="887"/>
      <c r="F75" s="887"/>
      <c r="G75" s="887"/>
      <c r="H75" s="887"/>
      <c r="I75" s="887"/>
      <c r="J75" s="887"/>
      <c r="K75" s="887"/>
      <c r="L75" s="887"/>
      <c r="M75" s="887"/>
      <c r="N75" s="887"/>
      <c r="O75" s="887"/>
      <c r="P75" s="888"/>
      <c r="Q75" s="890">
        <v>475</v>
      </c>
      <c r="R75" s="891"/>
      <c r="S75" s="891"/>
      <c r="T75" s="891"/>
      <c r="U75" s="847"/>
      <c r="V75" s="892">
        <v>462</v>
      </c>
      <c r="W75" s="891"/>
      <c r="X75" s="891"/>
      <c r="Y75" s="891"/>
      <c r="Z75" s="847"/>
      <c r="AA75" s="892">
        <v>13</v>
      </c>
      <c r="AB75" s="891"/>
      <c r="AC75" s="891"/>
      <c r="AD75" s="891"/>
      <c r="AE75" s="847"/>
      <c r="AF75" s="892">
        <v>13</v>
      </c>
      <c r="AG75" s="891"/>
      <c r="AH75" s="891"/>
      <c r="AI75" s="891"/>
      <c r="AJ75" s="847"/>
      <c r="AK75" s="892" t="s">
        <v>559</v>
      </c>
      <c r="AL75" s="891"/>
      <c r="AM75" s="891"/>
      <c r="AN75" s="891"/>
      <c r="AO75" s="847"/>
      <c r="AP75" s="892" t="s">
        <v>559</v>
      </c>
      <c r="AQ75" s="891"/>
      <c r="AR75" s="891"/>
      <c r="AS75" s="891"/>
      <c r="AT75" s="847"/>
      <c r="AU75" s="892" t="s">
        <v>559</v>
      </c>
      <c r="AV75" s="891"/>
      <c r="AW75" s="891"/>
      <c r="AX75" s="891"/>
      <c r="AY75" s="847"/>
      <c r="AZ75" s="845"/>
      <c r="BA75" s="845"/>
      <c r="BB75" s="845"/>
      <c r="BC75" s="845"/>
      <c r="BD75" s="846"/>
      <c r="BE75" s="231"/>
      <c r="BF75" s="231"/>
      <c r="BG75" s="231"/>
      <c r="BH75" s="231"/>
      <c r="BI75" s="231"/>
      <c r="BJ75" s="231"/>
      <c r="BK75" s="231"/>
      <c r="BL75" s="231"/>
      <c r="BM75" s="231"/>
      <c r="BN75" s="231"/>
      <c r="BO75" s="231"/>
      <c r="BP75" s="231"/>
      <c r="BQ75" s="228">
        <v>69</v>
      </c>
      <c r="BR75" s="233"/>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0"/>
    </row>
    <row r="76" spans="1:131" ht="26.25" customHeight="1" x14ac:dyDescent="0.15">
      <c r="A76" s="228">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1"/>
      <c r="BF76" s="231"/>
      <c r="BG76" s="231"/>
      <c r="BH76" s="231"/>
      <c r="BI76" s="231"/>
      <c r="BJ76" s="231"/>
      <c r="BK76" s="231"/>
      <c r="BL76" s="231"/>
      <c r="BM76" s="231"/>
      <c r="BN76" s="231"/>
      <c r="BO76" s="231"/>
      <c r="BP76" s="231"/>
      <c r="BQ76" s="228">
        <v>70</v>
      </c>
      <c r="BR76" s="233"/>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0"/>
    </row>
    <row r="77" spans="1:131" ht="26.25" customHeight="1" x14ac:dyDescent="0.15">
      <c r="A77" s="228">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1"/>
      <c r="BF77" s="231"/>
      <c r="BG77" s="231"/>
      <c r="BH77" s="231"/>
      <c r="BI77" s="231"/>
      <c r="BJ77" s="231"/>
      <c r="BK77" s="231"/>
      <c r="BL77" s="231"/>
      <c r="BM77" s="231"/>
      <c r="BN77" s="231"/>
      <c r="BO77" s="231"/>
      <c r="BP77" s="231"/>
      <c r="BQ77" s="228">
        <v>71</v>
      </c>
      <c r="BR77" s="233"/>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0"/>
    </row>
    <row r="78" spans="1:131" ht="26.25" customHeight="1" x14ac:dyDescent="0.15">
      <c r="A78" s="228">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1"/>
      <c r="BF78" s="231"/>
      <c r="BG78" s="231"/>
      <c r="BH78" s="231"/>
      <c r="BI78" s="231"/>
      <c r="BJ78" s="220"/>
      <c r="BK78" s="220"/>
      <c r="BL78" s="220"/>
      <c r="BM78" s="220"/>
      <c r="BN78" s="220"/>
      <c r="BO78" s="231"/>
      <c r="BP78" s="231"/>
      <c r="BQ78" s="228">
        <v>72</v>
      </c>
      <c r="BR78" s="233"/>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0"/>
    </row>
    <row r="79" spans="1:131" ht="26.25" customHeight="1" x14ac:dyDescent="0.15">
      <c r="A79" s="228">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1"/>
      <c r="BF79" s="231"/>
      <c r="BG79" s="231"/>
      <c r="BH79" s="231"/>
      <c r="BI79" s="231"/>
      <c r="BJ79" s="220"/>
      <c r="BK79" s="220"/>
      <c r="BL79" s="220"/>
      <c r="BM79" s="220"/>
      <c r="BN79" s="220"/>
      <c r="BO79" s="231"/>
      <c r="BP79" s="231"/>
      <c r="BQ79" s="228">
        <v>73</v>
      </c>
      <c r="BR79" s="233"/>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0"/>
    </row>
    <row r="80" spans="1:131" ht="26.25" customHeight="1" x14ac:dyDescent="0.15">
      <c r="A80" s="228">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1"/>
      <c r="BF80" s="231"/>
      <c r="BG80" s="231"/>
      <c r="BH80" s="231"/>
      <c r="BI80" s="231"/>
      <c r="BJ80" s="231"/>
      <c r="BK80" s="231"/>
      <c r="BL80" s="231"/>
      <c r="BM80" s="231"/>
      <c r="BN80" s="231"/>
      <c r="BO80" s="231"/>
      <c r="BP80" s="231"/>
      <c r="BQ80" s="228">
        <v>74</v>
      </c>
      <c r="BR80" s="233"/>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0"/>
    </row>
    <row r="81" spans="1:131" ht="26.25" customHeight="1" x14ac:dyDescent="0.15">
      <c r="A81" s="228">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1"/>
      <c r="BF81" s="231"/>
      <c r="BG81" s="231"/>
      <c r="BH81" s="231"/>
      <c r="BI81" s="231"/>
      <c r="BJ81" s="231"/>
      <c r="BK81" s="231"/>
      <c r="BL81" s="231"/>
      <c r="BM81" s="231"/>
      <c r="BN81" s="231"/>
      <c r="BO81" s="231"/>
      <c r="BP81" s="231"/>
      <c r="BQ81" s="228">
        <v>75</v>
      </c>
      <c r="BR81" s="233"/>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0"/>
    </row>
    <row r="82" spans="1:131" ht="26.25" customHeight="1" x14ac:dyDescent="0.15">
      <c r="A82" s="228">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1"/>
      <c r="BF82" s="231"/>
      <c r="BG82" s="231"/>
      <c r="BH82" s="231"/>
      <c r="BI82" s="231"/>
      <c r="BJ82" s="231"/>
      <c r="BK82" s="231"/>
      <c r="BL82" s="231"/>
      <c r="BM82" s="231"/>
      <c r="BN82" s="231"/>
      <c r="BO82" s="231"/>
      <c r="BP82" s="231"/>
      <c r="BQ82" s="228">
        <v>76</v>
      </c>
      <c r="BR82" s="233"/>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0"/>
    </row>
    <row r="83" spans="1:131" ht="26.25" customHeight="1" x14ac:dyDescent="0.15">
      <c r="A83" s="228">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1"/>
      <c r="BF83" s="231"/>
      <c r="BG83" s="231"/>
      <c r="BH83" s="231"/>
      <c r="BI83" s="231"/>
      <c r="BJ83" s="231"/>
      <c r="BK83" s="231"/>
      <c r="BL83" s="231"/>
      <c r="BM83" s="231"/>
      <c r="BN83" s="231"/>
      <c r="BO83" s="231"/>
      <c r="BP83" s="231"/>
      <c r="BQ83" s="228">
        <v>77</v>
      </c>
      <c r="BR83" s="233"/>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0"/>
    </row>
    <row r="84" spans="1:131" ht="26.25" customHeight="1" x14ac:dyDescent="0.15">
      <c r="A84" s="228">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1"/>
      <c r="BF84" s="231"/>
      <c r="BG84" s="231"/>
      <c r="BH84" s="231"/>
      <c r="BI84" s="231"/>
      <c r="BJ84" s="231"/>
      <c r="BK84" s="231"/>
      <c r="BL84" s="231"/>
      <c r="BM84" s="231"/>
      <c r="BN84" s="231"/>
      <c r="BO84" s="231"/>
      <c r="BP84" s="231"/>
      <c r="BQ84" s="228">
        <v>78</v>
      </c>
      <c r="BR84" s="233"/>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0"/>
    </row>
    <row r="85" spans="1:131" ht="26.25" customHeight="1" x14ac:dyDescent="0.15">
      <c r="A85" s="228">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1"/>
      <c r="BF85" s="231"/>
      <c r="BG85" s="231"/>
      <c r="BH85" s="231"/>
      <c r="BI85" s="231"/>
      <c r="BJ85" s="231"/>
      <c r="BK85" s="231"/>
      <c r="BL85" s="231"/>
      <c r="BM85" s="231"/>
      <c r="BN85" s="231"/>
      <c r="BO85" s="231"/>
      <c r="BP85" s="231"/>
      <c r="BQ85" s="228">
        <v>79</v>
      </c>
      <c r="BR85" s="233"/>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0"/>
    </row>
    <row r="86" spans="1:131" ht="26.25" customHeight="1" x14ac:dyDescent="0.15">
      <c r="A86" s="228">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1"/>
      <c r="BF86" s="231"/>
      <c r="BG86" s="231"/>
      <c r="BH86" s="231"/>
      <c r="BI86" s="231"/>
      <c r="BJ86" s="231"/>
      <c r="BK86" s="231"/>
      <c r="BL86" s="231"/>
      <c r="BM86" s="231"/>
      <c r="BN86" s="231"/>
      <c r="BO86" s="231"/>
      <c r="BP86" s="231"/>
      <c r="BQ86" s="228">
        <v>80</v>
      </c>
      <c r="BR86" s="233"/>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0"/>
    </row>
    <row r="87" spans="1:131" ht="26.25" customHeight="1" x14ac:dyDescent="0.15">
      <c r="A87" s="234">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1"/>
      <c r="BF87" s="231"/>
      <c r="BG87" s="231"/>
      <c r="BH87" s="231"/>
      <c r="BI87" s="231"/>
      <c r="BJ87" s="231"/>
      <c r="BK87" s="231"/>
      <c r="BL87" s="231"/>
      <c r="BM87" s="231"/>
      <c r="BN87" s="231"/>
      <c r="BO87" s="231"/>
      <c r="BP87" s="231"/>
      <c r="BQ87" s="228">
        <v>81</v>
      </c>
      <c r="BR87" s="233"/>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0"/>
    </row>
    <row r="88" spans="1:131" ht="26.25" customHeight="1" thickBot="1" x14ac:dyDescent="0.2">
      <c r="A88" s="230" t="s">
        <v>377</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566</v>
      </c>
      <c r="AG88" s="857"/>
      <c r="AH88" s="857"/>
      <c r="AI88" s="857"/>
      <c r="AJ88" s="857"/>
      <c r="AK88" s="854"/>
      <c r="AL88" s="854"/>
      <c r="AM88" s="854"/>
      <c r="AN88" s="854"/>
      <c r="AO88" s="854"/>
      <c r="AP88" s="857" t="s">
        <v>550</v>
      </c>
      <c r="AQ88" s="857"/>
      <c r="AR88" s="857"/>
      <c r="AS88" s="857"/>
      <c r="AT88" s="857"/>
      <c r="AU88" s="857" t="s">
        <v>550</v>
      </c>
      <c r="AV88" s="857"/>
      <c r="AW88" s="857"/>
      <c r="AX88" s="857"/>
      <c r="AY88" s="857"/>
      <c r="AZ88" s="862"/>
      <c r="BA88" s="862"/>
      <c r="BB88" s="862"/>
      <c r="BC88" s="862"/>
      <c r="BD88" s="863"/>
      <c r="BE88" s="231"/>
      <c r="BF88" s="231"/>
      <c r="BG88" s="231"/>
      <c r="BH88" s="231"/>
      <c r="BI88" s="231"/>
      <c r="BJ88" s="231"/>
      <c r="BK88" s="231"/>
      <c r="BL88" s="231"/>
      <c r="BM88" s="231"/>
      <c r="BN88" s="231"/>
      <c r="BO88" s="231"/>
      <c r="BP88" s="231"/>
      <c r="BQ88" s="228">
        <v>82</v>
      </c>
      <c r="BR88" s="233"/>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0"/>
    </row>
    <row r="89" spans="1:131" ht="26.25" hidden="1" customHeight="1" x14ac:dyDescent="0.15">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0"/>
    </row>
    <row r="90" spans="1:131" ht="26.25" hidden="1" customHeight="1" x14ac:dyDescent="0.15">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0"/>
    </row>
    <row r="91" spans="1:131" ht="26.25" hidden="1" customHeight="1" x14ac:dyDescent="0.15">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0"/>
    </row>
    <row r="92" spans="1:131" ht="26.25" hidden="1" customHeight="1" x14ac:dyDescent="0.15">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0"/>
    </row>
    <row r="93" spans="1:131" ht="26.25" hidden="1" customHeight="1" x14ac:dyDescent="0.15">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0"/>
    </row>
    <row r="94" spans="1:131" ht="26.25" hidden="1" customHeight="1" x14ac:dyDescent="0.15">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0"/>
    </row>
    <row r="95" spans="1:131" ht="26.25" hidden="1" customHeight="1" x14ac:dyDescent="0.15">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0"/>
    </row>
    <row r="96" spans="1:131" ht="26.25" hidden="1" customHeight="1" x14ac:dyDescent="0.15">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0"/>
    </row>
    <row r="97" spans="1:131" ht="26.25" hidden="1" customHeight="1" x14ac:dyDescent="0.15">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0"/>
    </row>
    <row r="98" spans="1:131" ht="26.25" hidden="1" customHeight="1" x14ac:dyDescent="0.15">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0"/>
    </row>
    <row r="99" spans="1:131" ht="26.25" hidden="1" customHeight="1" x14ac:dyDescent="0.15">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0"/>
    </row>
    <row r="100" spans="1:131" ht="26.25" hidden="1" customHeight="1" x14ac:dyDescent="0.15">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0"/>
    </row>
    <row r="101" spans="1:131" ht="26.25" hidden="1" customHeight="1" x14ac:dyDescent="0.15">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0"/>
    </row>
    <row r="102" spans="1:131" ht="26.25" customHeight="1" thickBot="1" x14ac:dyDescent="0.2">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377</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26</v>
      </c>
      <c r="CS102" s="865"/>
      <c r="CT102" s="865"/>
      <c r="CU102" s="865"/>
      <c r="CV102" s="904"/>
      <c r="CW102" s="903">
        <v>43</v>
      </c>
      <c r="CX102" s="865"/>
      <c r="CY102" s="865"/>
      <c r="CZ102" s="865"/>
      <c r="DA102" s="904"/>
      <c r="DB102" s="903" t="s">
        <v>550</v>
      </c>
      <c r="DC102" s="865"/>
      <c r="DD102" s="865"/>
      <c r="DE102" s="865"/>
      <c r="DF102" s="904"/>
      <c r="DG102" s="903" t="s">
        <v>550</v>
      </c>
      <c r="DH102" s="865"/>
      <c r="DI102" s="865"/>
      <c r="DJ102" s="865"/>
      <c r="DK102" s="904"/>
      <c r="DL102" s="903" t="s">
        <v>550</v>
      </c>
      <c r="DM102" s="865"/>
      <c r="DN102" s="865"/>
      <c r="DO102" s="865"/>
      <c r="DP102" s="904"/>
      <c r="DQ102" s="903" t="s">
        <v>550</v>
      </c>
      <c r="DR102" s="865"/>
      <c r="DS102" s="865"/>
      <c r="DT102" s="865"/>
      <c r="DU102" s="904"/>
      <c r="DV102" s="802"/>
      <c r="DW102" s="803"/>
      <c r="DX102" s="803"/>
      <c r="DY102" s="803"/>
      <c r="DZ102" s="927"/>
      <c r="EA102" s="220"/>
    </row>
    <row r="103" spans="1:131" ht="26.25" customHeight="1" x14ac:dyDescent="0.15">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0"/>
    </row>
    <row r="104" spans="1:131" ht="26.25" customHeight="1" x14ac:dyDescent="0.15">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0"/>
    </row>
    <row r="105" spans="1:131" ht="11.25" customHeight="1" x14ac:dyDescent="0.15">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15">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
      <c r="A107" s="239" t="s">
        <v>406</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407</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15">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0" customFormat="1" ht="26.25" customHeight="1" x14ac:dyDescent="0.15">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295</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295</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295</v>
      </c>
      <c r="DR109" s="906"/>
      <c r="DS109" s="906"/>
      <c r="DT109" s="906"/>
      <c r="DU109" s="907"/>
      <c r="DV109" s="905" t="s">
        <v>413</v>
      </c>
      <c r="DW109" s="906"/>
      <c r="DX109" s="906"/>
      <c r="DY109" s="906"/>
      <c r="DZ109" s="908"/>
    </row>
    <row r="110" spans="1:131" s="220" customFormat="1" ht="26.25" customHeight="1" x14ac:dyDescent="0.15">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2528283</v>
      </c>
      <c r="AB110" s="913"/>
      <c r="AC110" s="913"/>
      <c r="AD110" s="913"/>
      <c r="AE110" s="914"/>
      <c r="AF110" s="915">
        <v>2679842</v>
      </c>
      <c r="AG110" s="913"/>
      <c r="AH110" s="913"/>
      <c r="AI110" s="913"/>
      <c r="AJ110" s="914"/>
      <c r="AK110" s="915">
        <v>2530003</v>
      </c>
      <c r="AL110" s="913"/>
      <c r="AM110" s="913"/>
      <c r="AN110" s="913"/>
      <c r="AO110" s="914"/>
      <c r="AP110" s="916">
        <v>25.1</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21898264</v>
      </c>
      <c r="BR110" s="944"/>
      <c r="BS110" s="944"/>
      <c r="BT110" s="944"/>
      <c r="BU110" s="944"/>
      <c r="BV110" s="944">
        <v>20700251</v>
      </c>
      <c r="BW110" s="944"/>
      <c r="BX110" s="944"/>
      <c r="BY110" s="944"/>
      <c r="BZ110" s="944"/>
      <c r="CA110" s="944">
        <v>19181221</v>
      </c>
      <c r="CB110" s="944"/>
      <c r="CC110" s="944"/>
      <c r="CD110" s="944"/>
      <c r="CE110" s="944"/>
      <c r="CF110" s="957">
        <v>190.1</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0" customFormat="1" ht="26.25" customHeight="1" x14ac:dyDescent="0.15">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0" customFormat="1" ht="26.25" customHeight="1" x14ac:dyDescent="0.15">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5636553</v>
      </c>
      <c r="BR112" s="939"/>
      <c r="BS112" s="939"/>
      <c r="BT112" s="939"/>
      <c r="BU112" s="939"/>
      <c r="BV112" s="939">
        <v>5218714</v>
      </c>
      <c r="BW112" s="939"/>
      <c r="BX112" s="939"/>
      <c r="BY112" s="939"/>
      <c r="BZ112" s="939"/>
      <c r="CA112" s="939">
        <v>4992371</v>
      </c>
      <c r="CB112" s="939"/>
      <c r="CC112" s="939"/>
      <c r="CD112" s="939"/>
      <c r="CE112" s="939"/>
      <c r="CF112" s="933">
        <v>49.5</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0" customFormat="1" ht="26.25" customHeight="1" x14ac:dyDescent="0.15">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600076</v>
      </c>
      <c r="AB113" s="951"/>
      <c r="AC113" s="951"/>
      <c r="AD113" s="951"/>
      <c r="AE113" s="952"/>
      <c r="AF113" s="953">
        <v>594904</v>
      </c>
      <c r="AG113" s="951"/>
      <c r="AH113" s="951"/>
      <c r="AI113" s="951"/>
      <c r="AJ113" s="952"/>
      <c r="AK113" s="953">
        <v>590699</v>
      </c>
      <c r="AL113" s="951"/>
      <c r="AM113" s="951"/>
      <c r="AN113" s="951"/>
      <c r="AO113" s="952"/>
      <c r="AP113" s="954">
        <v>5.9</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0" customFormat="1" ht="26.25" customHeight="1" x14ac:dyDescent="0.15">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3107123</v>
      </c>
      <c r="BR114" s="939"/>
      <c r="BS114" s="939"/>
      <c r="BT114" s="939"/>
      <c r="BU114" s="939"/>
      <c r="BV114" s="939">
        <v>3257085</v>
      </c>
      <c r="BW114" s="939"/>
      <c r="BX114" s="939"/>
      <c r="BY114" s="939"/>
      <c r="BZ114" s="939"/>
      <c r="CA114" s="939">
        <v>3304724</v>
      </c>
      <c r="CB114" s="939"/>
      <c r="CC114" s="939"/>
      <c r="CD114" s="939"/>
      <c r="CE114" s="939"/>
      <c r="CF114" s="933">
        <v>32.799999999999997</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0" customFormat="1" ht="26.25" customHeight="1" x14ac:dyDescent="0.15">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6942</v>
      </c>
      <c r="AB115" s="951"/>
      <c r="AC115" s="951"/>
      <c r="AD115" s="951"/>
      <c r="AE115" s="952"/>
      <c r="AF115" s="953">
        <v>12131</v>
      </c>
      <c r="AG115" s="951"/>
      <c r="AH115" s="951"/>
      <c r="AI115" s="951"/>
      <c r="AJ115" s="952"/>
      <c r="AK115" s="953">
        <v>10676</v>
      </c>
      <c r="AL115" s="951"/>
      <c r="AM115" s="951"/>
      <c r="AN115" s="951"/>
      <c r="AO115" s="952"/>
      <c r="AP115" s="954">
        <v>0.1</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0" customFormat="1" ht="26.25" customHeight="1" x14ac:dyDescent="0.15">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0" customFormat="1" ht="26.25" customHeight="1" x14ac:dyDescent="0.15">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3135301</v>
      </c>
      <c r="AB117" s="992"/>
      <c r="AC117" s="992"/>
      <c r="AD117" s="992"/>
      <c r="AE117" s="993"/>
      <c r="AF117" s="994">
        <v>3286877</v>
      </c>
      <c r="AG117" s="992"/>
      <c r="AH117" s="992"/>
      <c r="AI117" s="992"/>
      <c r="AJ117" s="993"/>
      <c r="AK117" s="994">
        <v>3131378</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0" customFormat="1" ht="26.25" customHeight="1" x14ac:dyDescent="0.15">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295</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0" customFormat="1" ht="26.25" customHeight="1" x14ac:dyDescent="0.15">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1" t="s">
        <v>178</v>
      </c>
      <c r="BA119" s="241"/>
      <c r="BB119" s="241"/>
      <c r="BC119" s="241"/>
      <c r="BD119" s="241"/>
      <c r="BE119" s="241"/>
      <c r="BF119" s="241"/>
      <c r="BG119" s="241"/>
      <c r="BH119" s="241"/>
      <c r="BI119" s="241"/>
      <c r="BJ119" s="241"/>
      <c r="BK119" s="241"/>
      <c r="BL119" s="241"/>
      <c r="BM119" s="241"/>
      <c r="BN119" s="241"/>
      <c r="BO119" s="990" t="s">
        <v>443</v>
      </c>
      <c r="BP119" s="1018"/>
      <c r="BQ119" s="1012">
        <v>30641940</v>
      </c>
      <c r="BR119" s="1013"/>
      <c r="BS119" s="1013"/>
      <c r="BT119" s="1013"/>
      <c r="BU119" s="1013"/>
      <c r="BV119" s="1013">
        <v>29176050</v>
      </c>
      <c r="BW119" s="1013"/>
      <c r="BX119" s="1013"/>
      <c r="BY119" s="1013"/>
      <c r="BZ119" s="1013"/>
      <c r="CA119" s="1013">
        <v>27478316</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0" customFormat="1" ht="26.25" customHeight="1" x14ac:dyDescent="0.15">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5696185</v>
      </c>
      <c r="BR120" s="944"/>
      <c r="BS120" s="944"/>
      <c r="BT120" s="944"/>
      <c r="BU120" s="944"/>
      <c r="BV120" s="944">
        <v>6607686</v>
      </c>
      <c r="BW120" s="944"/>
      <c r="BX120" s="944"/>
      <c r="BY120" s="944"/>
      <c r="BZ120" s="944"/>
      <c r="CA120" s="944">
        <v>7367457</v>
      </c>
      <c r="CB120" s="944"/>
      <c r="CC120" s="944"/>
      <c r="CD120" s="944"/>
      <c r="CE120" s="944"/>
      <c r="CF120" s="957">
        <v>73</v>
      </c>
      <c r="CG120" s="958"/>
      <c r="CH120" s="958"/>
      <c r="CI120" s="958"/>
      <c r="CJ120" s="958"/>
      <c r="CK120" s="1019" t="s">
        <v>447</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4541433</v>
      </c>
      <c r="DH120" s="944"/>
      <c r="DI120" s="944"/>
      <c r="DJ120" s="944"/>
      <c r="DK120" s="944"/>
      <c r="DL120" s="944">
        <v>4223524</v>
      </c>
      <c r="DM120" s="944"/>
      <c r="DN120" s="944"/>
      <c r="DO120" s="944"/>
      <c r="DP120" s="944"/>
      <c r="DQ120" s="944">
        <v>4103110</v>
      </c>
      <c r="DR120" s="944"/>
      <c r="DS120" s="944"/>
      <c r="DT120" s="944"/>
      <c r="DU120" s="944"/>
      <c r="DV120" s="945">
        <v>40.700000000000003</v>
      </c>
      <c r="DW120" s="945"/>
      <c r="DX120" s="945"/>
      <c r="DY120" s="945"/>
      <c r="DZ120" s="946"/>
    </row>
    <row r="121" spans="1:130" s="220" customFormat="1" ht="26.25" customHeight="1" x14ac:dyDescent="0.15">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436974</v>
      </c>
      <c r="BR121" s="939"/>
      <c r="BS121" s="939"/>
      <c r="BT121" s="939"/>
      <c r="BU121" s="939"/>
      <c r="BV121" s="939">
        <v>403826</v>
      </c>
      <c r="BW121" s="939"/>
      <c r="BX121" s="939"/>
      <c r="BY121" s="939"/>
      <c r="BZ121" s="939"/>
      <c r="CA121" s="939">
        <v>273743</v>
      </c>
      <c r="CB121" s="939"/>
      <c r="CC121" s="939"/>
      <c r="CD121" s="939"/>
      <c r="CE121" s="939"/>
      <c r="CF121" s="933">
        <v>2.7</v>
      </c>
      <c r="CG121" s="934"/>
      <c r="CH121" s="934"/>
      <c r="CI121" s="934"/>
      <c r="CJ121" s="934"/>
      <c r="CK121" s="1022"/>
      <c r="CL121" s="1023"/>
      <c r="CM121" s="1023"/>
      <c r="CN121" s="1023"/>
      <c r="CO121" s="1024"/>
      <c r="CP121" s="1032" t="s">
        <v>392</v>
      </c>
      <c r="CQ121" s="1033"/>
      <c r="CR121" s="1033"/>
      <c r="CS121" s="1033"/>
      <c r="CT121" s="1033"/>
      <c r="CU121" s="1033"/>
      <c r="CV121" s="1033"/>
      <c r="CW121" s="1033"/>
      <c r="CX121" s="1033"/>
      <c r="CY121" s="1033"/>
      <c r="CZ121" s="1033"/>
      <c r="DA121" s="1033"/>
      <c r="DB121" s="1033"/>
      <c r="DC121" s="1033"/>
      <c r="DD121" s="1033"/>
      <c r="DE121" s="1033"/>
      <c r="DF121" s="1034"/>
      <c r="DG121" s="938">
        <v>1095120</v>
      </c>
      <c r="DH121" s="939"/>
      <c r="DI121" s="939"/>
      <c r="DJ121" s="939"/>
      <c r="DK121" s="939"/>
      <c r="DL121" s="939">
        <v>995190</v>
      </c>
      <c r="DM121" s="939"/>
      <c r="DN121" s="939"/>
      <c r="DO121" s="939"/>
      <c r="DP121" s="939"/>
      <c r="DQ121" s="939">
        <v>889261</v>
      </c>
      <c r="DR121" s="939"/>
      <c r="DS121" s="939"/>
      <c r="DT121" s="939"/>
      <c r="DU121" s="939"/>
      <c r="DV121" s="940">
        <v>8.8000000000000007</v>
      </c>
      <c r="DW121" s="940"/>
      <c r="DX121" s="940"/>
      <c r="DY121" s="940"/>
      <c r="DZ121" s="941"/>
    </row>
    <row r="122" spans="1:130" s="220" customFormat="1" ht="26.25" customHeight="1" x14ac:dyDescent="0.15">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23532261</v>
      </c>
      <c r="BR122" s="1013"/>
      <c r="BS122" s="1013"/>
      <c r="BT122" s="1013"/>
      <c r="BU122" s="1013"/>
      <c r="BV122" s="1013">
        <v>21306506</v>
      </c>
      <c r="BW122" s="1013"/>
      <c r="BX122" s="1013"/>
      <c r="BY122" s="1013"/>
      <c r="BZ122" s="1013"/>
      <c r="CA122" s="1013">
        <v>21055431</v>
      </c>
      <c r="CB122" s="1013"/>
      <c r="CC122" s="1013"/>
      <c r="CD122" s="1013"/>
      <c r="CE122" s="1013"/>
      <c r="CF122" s="1030">
        <v>208.7</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0" customFormat="1" ht="26.25" customHeight="1" x14ac:dyDescent="0.15">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6499</v>
      </c>
      <c r="AB123" s="972"/>
      <c r="AC123" s="972"/>
      <c r="AD123" s="972"/>
      <c r="AE123" s="973"/>
      <c r="AF123" s="974">
        <v>762</v>
      </c>
      <c r="AG123" s="972"/>
      <c r="AH123" s="972"/>
      <c r="AI123" s="972"/>
      <c r="AJ123" s="973"/>
      <c r="AK123" s="974">
        <v>667</v>
      </c>
      <c r="AL123" s="972"/>
      <c r="AM123" s="972"/>
      <c r="AN123" s="972"/>
      <c r="AO123" s="973"/>
      <c r="AP123" s="975">
        <v>0</v>
      </c>
      <c r="AQ123" s="976"/>
      <c r="AR123" s="976"/>
      <c r="AS123" s="976"/>
      <c r="AT123" s="977"/>
      <c r="AU123" s="1010"/>
      <c r="AV123" s="1011"/>
      <c r="AW123" s="1011"/>
      <c r="AX123" s="1011"/>
      <c r="AY123" s="1011"/>
      <c r="AZ123" s="241" t="s">
        <v>178</v>
      </c>
      <c r="BA123" s="241"/>
      <c r="BB123" s="241"/>
      <c r="BC123" s="241"/>
      <c r="BD123" s="241"/>
      <c r="BE123" s="241"/>
      <c r="BF123" s="241"/>
      <c r="BG123" s="241"/>
      <c r="BH123" s="241"/>
      <c r="BI123" s="241"/>
      <c r="BJ123" s="241"/>
      <c r="BK123" s="241"/>
      <c r="BL123" s="241"/>
      <c r="BM123" s="241"/>
      <c r="BN123" s="241"/>
      <c r="BO123" s="990" t="s">
        <v>451</v>
      </c>
      <c r="BP123" s="1018"/>
      <c r="BQ123" s="1076">
        <v>29665420</v>
      </c>
      <c r="BR123" s="1077"/>
      <c r="BS123" s="1077"/>
      <c r="BT123" s="1077"/>
      <c r="BU123" s="1077"/>
      <c r="BV123" s="1077">
        <v>28318018</v>
      </c>
      <c r="BW123" s="1077"/>
      <c r="BX123" s="1077"/>
      <c r="BY123" s="1077"/>
      <c r="BZ123" s="1077"/>
      <c r="CA123" s="1077">
        <v>28696631</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0" customFormat="1" ht="26.25" customHeight="1" thickBot="1" x14ac:dyDescent="0.2">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9.3000000000000007</v>
      </c>
      <c r="BR124" s="1040"/>
      <c r="BS124" s="1040"/>
      <c r="BT124" s="1040"/>
      <c r="BU124" s="1040"/>
      <c r="BV124" s="1040">
        <v>8.4</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0" customFormat="1" ht="26.25" customHeight="1" x14ac:dyDescent="0.15">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0" customFormat="1" ht="26.25" customHeight="1" thickBot="1" x14ac:dyDescent="0.2">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0" customFormat="1" ht="26.25" customHeight="1" x14ac:dyDescent="0.1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443</v>
      </c>
      <c r="AB127" s="972"/>
      <c r="AC127" s="972"/>
      <c r="AD127" s="972"/>
      <c r="AE127" s="973"/>
      <c r="AF127" s="974">
        <v>11369</v>
      </c>
      <c r="AG127" s="972"/>
      <c r="AH127" s="972"/>
      <c r="AI127" s="972"/>
      <c r="AJ127" s="973"/>
      <c r="AK127" s="974">
        <v>10009</v>
      </c>
      <c r="AL127" s="972"/>
      <c r="AM127" s="972"/>
      <c r="AN127" s="972"/>
      <c r="AO127" s="973"/>
      <c r="AP127" s="975">
        <v>0.1</v>
      </c>
      <c r="AQ127" s="976"/>
      <c r="AR127" s="976"/>
      <c r="AS127" s="976"/>
      <c r="AT127" s="977"/>
      <c r="AU127" s="222"/>
      <c r="AV127" s="222"/>
      <c r="AW127" s="222"/>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2"/>
      <c r="CB127" s="222"/>
      <c r="CC127" s="222"/>
      <c r="CD127" s="245"/>
      <c r="CE127" s="245"/>
      <c r="CF127" s="245"/>
      <c r="CG127" s="222"/>
      <c r="CH127" s="222"/>
      <c r="CI127" s="222"/>
      <c r="CJ127" s="244"/>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0" customFormat="1" ht="26.25" customHeight="1" thickBot="1" x14ac:dyDescent="0.2">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102999</v>
      </c>
      <c r="AB128" s="1059"/>
      <c r="AC128" s="1059"/>
      <c r="AD128" s="1059"/>
      <c r="AE128" s="1060"/>
      <c r="AF128" s="1061">
        <v>65526</v>
      </c>
      <c r="AG128" s="1059"/>
      <c r="AH128" s="1059"/>
      <c r="AI128" s="1059"/>
      <c r="AJ128" s="1060"/>
      <c r="AK128" s="1061">
        <v>35117</v>
      </c>
      <c r="AL128" s="1059"/>
      <c r="AM128" s="1059"/>
      <c r="AN128" s="1059"/>
      <c r="AO128" s="1060"/>
      <c r="AP128" s="1062"/>
      <c r="AQ128" s="1063"/>
      <c r="AR128" s="1063"/>
      <c r="AS128" s="1063"/>
      <c r="AT128" s="1064"/>
      <c r="AU128" s="222"/>
      <c r="AV128" s="222"/>
      <c r="AW128" s="222"/>
      <c r="AX128" s="909" t="s">
        <v>465</v>
      </c>
      <c r="AY128" s="910"/>
      <c r="AZ128" s="910"/>
      <c r="BA128" s="910"/>
      <c r="BB128" s="910"/>
      <c r="BC128" s="910"/>
      <c r="BD128" s="910"/>
      <c r="BE128" s="911"/>
      <c r="BF128" s="1065" t="s">
        <v>122</v>
      </c>
      <c r="BG128" s="1066"/>
      <c r="BH128" s="1066"/>
      <c r="BI128" s="1066"/>
      <c r="BJ128" s="1066"/>
      <c r="BK128" s="1066"/>
      <c r="BL128" s="1067"/>
      <c r="BM128" s="1065">
        <v>12.99</v>
      </c>
      <c r="BN128" s="1066"/>
      <c r="BO128" s="1066"/>
      <c r="BP128" s="1066"/>
      <c r="BQ128" s="1066"/>
      <c r="BR128" s="1066"/>
      <c r="BS128" s="1067"/>
      <c r="BT128" s="1065">
        <v>20</v>
      </c>
      <c r="BU128" s="1066"/>
      <c r="BV128" s="1066"/>
      <c r="BW128" s="1066"/>
      <c r="BX128" s="1066"/>
      <c r="BY128" s="1066"/>
      <c r="BZ128" s="1089"/>
      <c r="CA128" s="245"/>
      <c r="CB128" s="245"/>
      <c r="CC128" s="245"/>
      <c r="CD128" s="245"/>
      <c r="CE128" s="245"/>
      <c r="CF128" s="245"/>
      <c r="CG128" s="222"/>
      <c r="CH128" s="222"/>
      <c r="CI128" s="222"/>
      <c r="CJ128" s="244"/>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0"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12952801</v>
      </c>
      <c r="AB129" s="972"/>
      <c r="AC129" s="972"/>
      <c r="AD129" s="972"/>
      <c r="AE129" s="973"/>
      <c r="AF129" s="974">
        <v>12624976</v>
      </c>
      <c r="AG129" s="972"/>
      <c r="AH129" s="972"/>
      <c r="AI129" s="972"/>
      <c r="AJ129" s="973"/>
      <c r="AK129" s="974">
        <v>12579152</v>
      </c>
      <c r="AL129" s="972"/>
      <c r="AM129" s="972"/>
      <c r="AN129" s="972"/>
      <c r="AO129" s="973"/>
      <c r="AP129" s="1086"/>
      <c r="AQ129" s="1087"/>
      <c r="AR129" s="1087"/>
      <c r="AS129" s="1087"/>
      <c r="AT129" s="1088"/>
      <c r="AU129" s="223"/>
      <c r="AV129" s="223"/>
      <c r="AW129" s="223"/>
      <c r="AX129" s="1078" t="s">
        <v>468</v>
      </c>
      <c r="AY129" s="936"/>
      <c r="AZ129" s="936"/>
      <c r="BA129" s="936"/>
      <c r="BB129" s="936"/>
      <c r="BC129" s="936"/>
      <c r="BD129" s="936"/>
      <c r="BE129" s="937"/>
      <c r="BF129" s="1079" t="s">
        <v>122</v>
      </c>
      <c r="BG129" s="1080"/>
      <c r="BH129" s="1080"/>
      <c r="BI129" s="1080"/>
      <c r="BJ129" s="1080"/>
      <c r="BK129" s="1080"/>
      <c r="BL129" s="1081"/>
      <c r="BM129" s="1079">
        <v>17.989999999999998</v>
      </c>
      <c r="BN129" s="1080"/>
      <c r="BO129" s="1080"/>
      <c r="BP129" s="1080"/>
      <c r="BQ129" s="1080"/>
      <c r="BR129" s="1080"/>
      <c r="BS129" s="1081"/>
      <c r="BT129" s="1079">
        <v>30</v>
      </c>
      <c r="BU129" s="1080"/>
      <c r="BV129" s="1080"/>
      <c r="BW129" s="1080"/>
      <c r="BX129" s="1080"/>
      <c r="BY129" s="1080"/>
      <c r="BZ129" s="1082"/>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1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2464873</v>
      </c>
      <c r="AB130" s="972"/>
      <c r="AC130" s="972"/>
      <c r="AD130" s="972"/>
      <c r="AE130" s="973"/>
      <c r="AF130" s="974">
        <v>2528463</v>
      </c>
      <c r="AG130" s="972"/>
      <c r="AH130" s="972"/>
      <c r="AI130" s="972"/>
      <c r="AJ130" s="973"/>
      <c r="AK130" s="974">
        <v>2491668</v>
      </c>
      <c r="AL130" s="972"/>
      <c r="AM130" s="972"/>
      <c r="AN130" s="972"/>
      <c r="AO130" s="973"/>
      <c r="AP130" s="1086"/>
      <c r="AQ130" s="1087"/>
      <c r="AR130" s="1087"/>
      <c r="AS130" s="1087"/>
      <c r="AT130" s="1088"/>
      <c r="AU130" s="223"/>
      <c r="AV130" s="223"/>
      <c r="AW130" s="223"/>
      <c r="AX130" s="1078" t="s">
        <v>471</v>
      </c>
      <c r="AY130" s="936"/>
      <c r="AZ130" s="936"/>
      <c r="BA130" s="936"/>
      <c r="BB130" s="936"/>
      <c r="BC130" s="936"/>
      <c r="BD130" s="936"/>
      <c r="BE130" s="937"/>
      <c r="BF130" s="1114">
        <v>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10487928</v>
      </c>
      <c r="AB131" s="999"/>
      <c r="AC131" s="999"/>
      <c r="AD131" s="999"/>
      <c r="AE131" s="1000"/>
      <c r="AF131" s="998">
        <v>10096513</v>
      </c>
      <c r="AG131" s="999"/>
      <c r="AH131" s="999"/>
      <c r="AI131" s="999"/>
      <c r="AJ131" s="1000"/>
      <c r="AK131" s="998">
        <v>10087484</v>
      </c>
      <c r="AL131" s="999"/>
      <c r="AM131" s="999"/>
      <c r="AN131" s="999"/>
      <c r="AO131" s="1000"/>
      <c r="AP131" s="1123"/>
      <c r="AQ131" s="1124"/>
      <c r="AR131" s="1124"/>
      <c r="AS131" s="1124"/>
      <c r="AT131" s="1125"/>
      <c r="AU131" s="223"/>
      <c r="AV131" s="223"/>
      <c r="AW131" s="223"/>
      <c r="AX131" s="1096" t="s">
        <v>473</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1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5.4103060200000002</v>
      </c>
      <c r="AB132" s="1110"/>
      <c r="AC132" s="1110"/>
      <c r="AD132" s="1110"/>
      <c r="AE132" s="1111"/>
      <c r="AF132" s="1112">
        <v>6.862646539</v>
      </c>
      <c r="AG132" s="1110"/>
      <c r="AH132" s="1110"/>
      <c r="AI132" s="1110"/>
      <c r="AJ132" s="1111"/>
      <c r="AK132" s="1112">
        <v>5.9934964949999996</v>
      </c>
      <c r="AL132" s="1110"/>
      <c r="AM132" s="1110"/>
      <c r="AN132" s="1110"/>
      <c r="AO132" s="1111"/>
      <c r="AP132" s="1014"/>
      <c r="AQ132" s="1015"/>
      <c r="AR132" s="1015"/>
      <c r="AS132" s="1015"/>
      <c r="AT132" s="1113"/>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6.1</v>
      </c>
      <c r="AB133" s="1093"/>
      <c r="AC133" s="1093"/>
      <c r="AD133" s="1093"/>
      <c r="AE133" s="1094"/>
      <c r="AF133" s="1092">
        <v>6</v>
      </c>
      <c r="AG133" s="1093"/>
      <c r="AH133" s="1093"/>
      <c r="AI133" s="1093"/>
      <c r="AJ133" s="1094"/>
      <c r="AK133" s="1092">
        <v>6</v>
      </c>
      <c r="AL133" s="1093"/>
      <c r="AM133" s="1093"/>
      <c r="AN133" s="1093"/>
      <c r="AO133" s="1094"/>
      <c r="AP133" s="1041"/>
      <c r="AQ133" s="1042"/>
      <c r="AR133" s="1042"/>
      <c r="AS133" s="1042"/>
      <c r="AT133" s="1095"/>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15">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25" hidden="1" x14ac:dyDescent="0.15">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hj36HyzIxkZMAPqhANFveN5EM3Yojto2100Wu7YjpyI3p7Lb9i9BWFTJ00spt44HAQx+rm/8zSrTdpdn1nxGZw==" saltValue="L2y0gbYQcNKq2Scv1ZYX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0" customWidth="1"/>
    <col min="121" max="121" width="0" style="249" hidden="1" customWidth="1"/>
    <col min="122" max="16384" width="9" style="249" hidden="1"/>
  </cols>
  <sheetData>
    <row r="1" spans="1:120"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9"/>
    </row>
    <row r="17" spans="119:120" x14ac:dyDescent="0.15">
      <c r="DP17" s="249"/>
    </row>
    <row r="18" spans="119:120" x14ac:dyDescent="0.15"/>
    <row r="19" spans="119:120" x14ac:dyDescent="0.15"/>
    <row r="20" spans="119:120" x14ac:dyDescent="0.15">
      <c r="DO20" s="249"/>
      <c r="DP20" s="249"/>
    </row>
    <row r="21" spans="119:120" x14ac:dyDescent="0.15">
      <c r="DP21" s="249"/>
    </row>
    <row r="22" spans="119:120" x14ac:dyDescent="0.15"/>
    <row r="23" spans="119:120" x14ac:dyDescent="0.15">
      <c r="DO23" s="249"/>
      <c r="DP23" s="249"/>
    </row>
    <row r="24" spans="119:120" x14ac:dyDescent="0.15">
      <c r="DP24" s="249"/>
    </row>
    <row r="25" spans="119:120" x14ac:dyDescent="0.15">
      <c r="DP25" s="249"/>
    </row>
    <row r="26" spans="119:120" x14ac:dyDescent="0.15">
      <c r="DO26" s="249"/>
      <c r="DP26" s="249"/>
    </row>
    <row r="27" spans="119:120" x14ac:dyDescent="0.15"/>
    <row r="28" spans="119:120" x14ac:dyDescent="0.15">
      <c r="DO28" s="249"/>
      <c r="DP28" s="249"/>
    </row>
    <row r="29" spans="119:120" x14ac:dyDescent="0.15">
      <c r="DP29" s="249"/>
    </row>
    <row r="30" spans="119:120" x14ac:dyDescent="0.15"/>
    <row r="31" spans="119:120" x14ac:dyDescent="0.15">
      <c r="DO31" s="249"/>
      <c r="DP31" s="249"/>
    </row>
    <row r="32" spans="119:120" x14ac:dyDescent="0.15"/>
    <row r="33" spans="98:120" x14ac:dyDescent="0.15">
      <c r="DO33" s="249"/>
      <c r="DP33" s="249"/>
    </row>
    <row r="34" spans="98:120" x14ac:dyDescent="0.15">
      <c r="DM34" s="249"/>
    </row>
    <row r="35" spans="98:120" x14ac:dyDescent="0.15">
      <c r="CT35" s="249"/>
      <c r="CU35" s="249"/>
      <c r="CV35" s="249"/>
      <c r="CY35" s="249"/>
      <c r="CZ35" s="249"/>
      <c r="DA35" s="249"/>
      <c r="DD35" s="249"/>
      <c r="DE35" s="249"/>
      <c r="DF35" s="249"/>
      <c r="DI35" s="249"/>
      <c r="DJ35" s="249"/>
      <c r="DK35" s="249"/>
      <c r="DM35" s="249"/>
      <c r="DN35" s="249"/>
      <c r="DO35" s="249"/>
      <c r="DP35" s="249"/>
    </row>
    <row r="36" spans="98:120" x14ac:dyDescent="0.15"/>
    <row r="37" spans="98:120" x14ac:dyDescent="0.15">
      <c r="CW37" s="249"/>
      <c r="DB37" s="249"/>
      <c r="DG37" s="249"/>
      <c r="DL37" s="249"/>
      <c r="DP37" s="249"/>
    </row>
    <row r="38" spans="98:120" x14ac:dyDescent="0.15">
      <c r="CT38" s="249"/>
      <c r="CU38" s="249"/>
      <c r="CV38" s="249"/>
      <c r="CW38" s="249"/>
      <c r="CY38" s="249"/>
      <c r="CZ38" s="249"/>
      <c r="DA38" s="249"/>
      <c r="DB38" s="249"/>
      <c r="DD38" s="249"/>
      <c r="DE38" s="249"/>
      <c r="DF38" s="249"/>
      <c r="DG38" s="249"/>
      <c r="DI38" s="249"/>
      <c r="DJ38" s="249"/>
      <c r="DK38" s="249"/>
      <c r="DL38" s="249"/>
      <c r="DN38" s="249"/>
      <c r="DO38" s="249"/>
      <c r="DP38" s="24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9"/>
      <c r="DO49" s="249"/>
      <c r="DP49" s="24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9"/>
      <c r="CS63" s="249"/>
      <c r="CX63" s="249"/>
      <c r="DC63" s="249"/>
      <c r="DH63" s="249"/>
    </row>
    <row r="64" spans="22:120" x14ac:dyDescent="0.15">
      <c r="V64" s="249"/>
    </row>
    <row r="65" spans="15:120" x14ac:dyDescent="0.15">
      <c r="X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49"/>
      <c r="BW65" s="249"/>
      <c r="BX65" s="249"/>
      <c r="BY65" s="249"/>
      <c r="BZ65" s="249"/>
      <c r="CA65" s="249"/>
      <c r="CB65" s="249"/>
      <c r="CC65" s="249"/>
      <c r="CD65" s="249"/>
      <c r="CE65" s="249"/>
      <c r="CF65" s="249"/>
      <c r="CG65" s="249"/>
      <c r="CH65" s="249"/>
      <c r="CI65" s="249"/>
      <c r="CJ65" s="249"/>
      <c r="CK65" s="249"/>
      <c r="CL65" s="249"/>
      <c r="CM65" s="249"/>
      <c r="CN65" s="249"/>
      <c r="CO65" s="249"/>
      <c r="CP65" s="249"/>
      <c r="CQ65" s="249"/>
      <c r="CR65" s="249"/>
      <c r="CU65" s="249"/>
      <c r="CZ65" s="249"/>
      <c r="DE65" s="249"/>
      <c r="DJ65" s="249"/>
    </row>
    <row r="66" spans="15:120" x14ac:dyDescent="0.15">
      <c r="Q66" s="249"/>
      <c r="S66" s="249"/>
      <c r="U66" s="249"/>
      <c r="DM66" s="249"/>
    </row>
    <row r="67" spans="15:120" x14ac:dyDescent="0.15">
      <c r="O67" s="249"/>
      <c r="P67" s="249"/>
      <c r="R67" s="249"/>
      <c r="T67" s="249"/>
      <c r="Y67" s="249"/>
      <c r="CT67" s="249"/>
      <c r="CV67" s="249"/>
      <c r="CW67" s="249"/>
      <c r="CY67" s="249"/>
      <c r="DA67" s="249"/>
      <c r="DB67" s="249"/>
      <c r="DD67" s="249"/>
      <c r="DF67" s="249"/>
      <c r="DG67" s="249"/>
      <c r="DI67" s="249"/>
      <c r="DK67" s="249"/>
      <c r="DL67" s="249"/>
      <c r="DN67" s="249"/>
      <c r="DO67" s="249"/>
      <c r="DP67" s="249"/>
    </row>
    <row r="68" spans="15:120" x14ac:dyDescent="0.15"/>
    <row r="69" spans="15:120" x14ac:dyDescent="0.15"/>
    <row r="70" spans="15:120" x14ac:dyDescent="0.15"/>
    <row r="71" spans="15:120" x14ac:dyDescent="0.15"/>
    <row r="72" spans="15:120" x14ac:dyDescent="0.15">
      <c r="DP72" s="249"/>
    </row>
    <row r="73" spans="15:120" x14ac:dyDescent="0.15">
      <c r="DP73" s="24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9"/>
      <c r="CX96" s="249"/>
      <c r="DC96" s="249"/>
      <c r="DH96" s="249"/>
    </row>
    <row r="97" spans="24:120" x14ac:dyDescent="0.15">
      <c r="CS97" s="249"/>
      <c r="CX97" s="249"/>
      <c r="DC97" s="249"/>
      <c r="DH97" s="249"/>
      <c r="DP97" s="250" t="s">
        <v>477</v>
      </c>
    </row>
    <row r="98" spans="24:120" hidden="1" x14ac:dyDescent="0.15">
      <c r="CS98" s="249"/>
      <c r="CX98" s="249"/>
      <c r="DC98" s="249"/>
      <c r="DH98" s="249"/>
    </row>
    <row r="99" spans="24:120" hidden="1" x14ac:dyDescent="0.15">
      <c r="CS99" s="249"/>
      <c r="CX99" s="249"/>
      <c r="DC99" s="249"/>
      <c r="DH99" s="249"/>
    </row>
    <row r="101" spans="24:120" ht="12" hidden="1" customHeight="1" x14ac:dyDescent="0.15">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49"/>
      <c r="BA101" s="249"/>
      <c r="BB101" s="249"/>
      <c r="BC101" s="249"/>
      <c r="BD101" s="249"/>
      <c r="BE101" s="249"/>
      <c r="BF101" s="249"/>
      <c r="BG101" s="249"/>
      <c r="BH101" s="249"/>
      <c r="BI101" s="249"/>
      <c r="BJ101" s="249"/>
      <c r="BK101" s="249"/>
      <c r="BL101" s="249"/>
      <c r="BM101" s="249"/>
      <c r="BN101" s="249"/>
      <c r="BO101" s="249"/>
      <c r="BP101" s="249"/>
      <c r="BQ101" s="249"/>
      <c r="BR101" s="249"/>
      <c r="BS101" s="249"/>
      <c r="BT101" s="249"/>
      <c r="BU101" s="249"/>
      <c r="BV101" s="249"/>
      <c r="BW101" s="249"/>
      <c r="BX101" s="249"/>
      <c r="BY101" s="249"/>
      <c r="BZ101" s="249"/>
      <c r="CA101" s="249"/>
      <c r="CB101" s="249"/>
      <c r="CC101" s="249"/>
      <c r="CD101" s="249"/>
      <c r="CE101" s="249"/>
      <c r="CF101" s="249"/>
      <c r="CG101" s="249"/>
      <c r="CH101" s="249"/>
      <c r="CI101" s="249"/>
      <c r="CJ101" s="249"/>
      <c r="CK101" s="249"/>
      <c r="CL101" s="249"/>
      <c r="CM101" s="249"/>
      <c r="CN101" s="249"/>
      <c r="CO101" s="249"/>
      <c r="CP101" s="249"/>
      <c r="CQ101" s="249"/>
      <c r="CR101" s="249"/>
      <c r="CU101" s="249"/>
      <c r="CZ101" s="249"/>
      <c r="DE101" s="249"/>
      <c r="DJ101" s="249"/>
    </row>
    <row r="102" spans="24:120" ht="1.5" hidden="1" customHeight="1" x14ac:dyDescent="0.15">
      <c r="CU102" s="249"/>
      <c r="CZ102" s="249"/>
      <c r="DE102" s="249"/>
      <c r="DJ102" s="249"/>
      <c r="DM102" s="249"/>
    </row>
    <row r="103" spans="24:120" hidden="1" x14ac:dyDescent="0.15">
      <c r="CT103" s="249"/>
      <c r="CV103" s="249"/>
      <c r="CW103" s="249"/>
      <c r="CY103" s="249"/>
      <c r="DA103" s="249"/>
      <c r="DB103" s="249"/>
      <c r="DD103" s="249"/>
      <c r="DF103" s="249"/>
      <c r="DG103" s="249"/>
      <c r="DI103" s="249"/>
      <c r="DK103" s="249"/>
      <c r="DL103" s="249"/>
      <c r="DM103" s="249"/>
      <c r="DN103" s="249"/>
      <c r="DO103" s="249"/>
      <c r="DP103" s="249"/>
    </row>
    <row r="104" spans="24:120" hidden="1" x14ac:dyDescent="0.15">
      <c r="CV104" s="249"/>
      <c r="CW104" s="249"/>
      <c r="DA104" s="249"/>
      <c r="DB104" s="249"/>
      <c r="DF104" s="249"/>
      <c r="DG104" s="249"/>
      <c r="DK104" s="249"/>
      <c r="DL104" s="249"/>
      <c r="DN104" s="249"/>
      <c r="DO104" s="249"/>
      <c r="DP104" s="249"/>
    </row>
    <row r="105" spans="24:120" ht="12.75" hidden="1" customHeight="1" x14ac:dyDescent="0.15"/>
  </sheetData>
  <sheetProtection algorithmName="SHA-512" hashValue="cQLR3Xm2msbjCT23H8o7YmxMxcm4JRhngKgSNfjMA5Je6zEpkuh/JzP/kg0sKR/PR5B+Glikj+wmGh8Kck3RNQ==" saltValue="NOMmfXyQ9GoUA3t3+v1B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0" customWidth="1"/>
    <col min="117" max="16384" width="9" style="249" hidden="1"/>
  </cols>
  <sheetData>
    <row r="1" spans="2:116"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x14ac:dyDescent="0.15"/>
    <row r="3" spans="2:116" x14ac:dyDescent="0.15"/>
    <row r="4" spans="2:116" x14ac:dyDescent="0.15">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row>
    <row r="5" spans="2:116" x14ac:dyDescent="0.15">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row>
    <row r="19" spans="9:116" x14ac:dyDescent="0.15"/>
    <row r="20" spans="9:116" x14ac:dyDescent="0.15"/>
    <row r="21" spans="9:116" x14ac:dyDescent="0.15">
      <c r="DL21" s="249"/>
    </row>
    <row r="22" spans="9:116" x14ac:dyDescent="0.15">
      <c r="DI22" s="249"/>
      <c r="DJ22" s="249"/>
      <c r="DK22" s="249"/>
      <c r="DL22" s="249"/>
    </row>
    <row r="23" spans="9:116" x14ac:dyDescent="0.15">
      <c r="CY23" s="249"/>
      <c r="CZ23" s="249"/>
      <c r="DA23" s="249"/>
      <c r="DB23" s="249"/>
      <c r="DC23" s="249"/>
      <c r="DD23" s="249"/>
      <c r="DE23" s="249"/>
      <c r="DF23" s="249"/>
      <c r="DG23" s="249"/>
      <c r="DH23" s="249"/>
      <c r="DI23" s="249"/>
      <c r="DJ23" s="249"/>
      <c r="DK23" s="249"/>
      <c r="DL23" s="24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9"/>
      <c r="DA35" s="249"/>
      <c r="DB35" s="249"/>
      <c r="DC35" s="249"/>
      <c r="DD35" s="249"/>
      <c r="DE35" s="249"/>
      <c r="DF35" s="249"/>
      <c r="DG35" s="249"/>
      <c r="DH35" s="249"/>
      <c r="DI35" s="249"/>
      <c r="DJ35" s="249"/>
      <c r="DK35" s="249"/>
      <c r="DL35" s="249"/>
    </row>
    <row r="36" spans="15:116" x14ac:dyDescent="0.15"/>
    <row r="37" spans="15:116" x14ac:dyDescent="0.15">
      <c r="DL37" s="249"/>
    </row>
    <row r="38" spans="15:116" x14ac:dyDescent="0.15">
      <c r="DI38" s="249"/>
      <c r="DJ38" s="249"/>
      <c r="DK38" s="249"/>
      <c r="DL38" s="249"/>
    </row>
    <row r="39" spans="15:116" x14ac:dyDescent="0.15"/>
    <row r="40" spans="15:116" x14ac:dyDescent="0.15"/>
    <row r="41" spans="15:116" x14ac:dyDescent="0.15"/>
    <row r="42" spans="15:116" x14ac:dyDescent="0.15"/>
    <row r="43" spans="15:116" x14ac:dyDescent="0.15">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E43" s="249"/>
      <c r="DF43" s="249"/>
      <c r="DG43" s="249"/>
      <c r="DH43" s="249"/>
      <c r="DI43" s="249"/>
      <c r="DJ43" s="249"/>
      <c r="DK43" s="249"/>
      <c r="DL43" s="249"/>
    </row>
    <row r="44" spans="15:116" x14ac:dyDescent="0.15">
      <c r="DL44" s="249"/>
    </row>
    <row r="45" spans="15:116" x14ac:dyDescent="0.15"/>
    <row r="46" spans="15:116" x14ac:dyDescent="0.15">
      <c r="DA46" s="249"/>
      <c r="DB46" s="249"/>
      <c r="DC46" s="249"/>
      <c r="DD46" s="249"/>
      <c r="DE46" s="249"/>
      <c r="DF46" s="249"/>
      <c r="DG46" s="249"/>
      <c r="DH46" s="249"/>
      <c r="DI46" s="249"/>
      <c r="DJ46" s="249"/>
      <c r="DK46" s="249"/>
      <c r="DL46" s="249"/>
    </row>
    <row r="47" spans="15:116" x14ac:dyDescent="0.15"/>
    <row r="48" spans="15:116" x14ac:dyDescent="0.15"/>
    <row r="49" spans="104:116" x14ac:dyDescent="0.15"/>
    <row r="50" spans="104:116" x14ac:dyDescent="0.15">
      <c r="CZ50" s="249"/>
      <c r="DA50" s="249"/>
      <c r="DB50" s="249"/>
      <c r="DC50" s="249"/>
      <c r="DD50" s="249"/>
      <c r="DE50" s="249"/>
      <c r="DF50" s="249"/>
      <c r="DG50" s="249"/>
      <c r="DH50" s="249"/>
      <c r="DI50" s="249"/>
      <c r="DJ50" s="249"/>
      <c r="DK50" s="249"/>
      <c r="DL50" s="249"/>
    </row>
    <row r="51" spans="104:116" x14ac:dyDescent="0.15"/>
    <row r="52" spans="104:116" x14ac:dyDescent="0.15"/>
    <row r="53" spans="104:116" x14ac:dyDescent="0.15">
      <c r="DL53" s="24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9"/>
      <c r="DD67" s="249"/>
      <c r="DE67" s="249"/>
      <c r="DF67" s="249"/>
      <c r="DG67" s="249"/>
      <c r="DH67" s="249"/>
      <c r="DI67" s="249"/>
      <c r="DJ67" s="249"/>
      <c r="DK67" s="249"/>
      <c r="DL67" s="24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Vrdwc4tZF5nzlJ+cBDk6+d7zMrvI2yMobR4hgB5TOkPParHVkRbozl4uyKO3kfBwIYczuPxFFxPV6qlRbNQbw==" saltValue="vCX4XC3IQpU7JgkTv+SV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1" customWidth="1"/>
    <col min="37" max="44" width="17" style="251" customWidth="1"/>
    <col min="45" max="45" width="6.125" style="257" customWidth="1"/>
    <col min="46" max="46" width="3" style="255" customWidth="1"/>
    <col min="47" max="47" width="19.125" style="251" hidden="1" customWidth="1"/>
    <col min="48" max="52" width="12.625" style="251" hidden="1" customWidth="1"/>
    <col min="53" max="16384" width="8.625" style="251" hidden="1"/>
  </cols>
  <sheetData>
    <row r="1" spans="1:46" x14ac:dyDescent="0.15">
      <c r="AS1" s="251"/>
      <c r="AT1" s="251"/>
    </row>
    <row r="2" spans="1:46" x14ac:dyDescent="0.15">
      <c r="AS2" s="251"/>
      <c r="AT2" s="251"/>
    </row>
    <row r="3" spans="1:46" x14ac:dyDescent="0.15">
      <c r="AS3" s="251"/>
      <c r="AT3" s="251"/>
    </row>
    <row r="4" spans="1:46" x14ac:dyDescent="0.15">
      <c r="AS4" s="251"/>
      <c r="AT4" s="251"/>
    </row>
    <row r="5" spans="1:46" ht="17.25" x14ac:dyDescent="0.15">
      <c r="A5" s="252" t="s">
        <v>478</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x14ac:dyDescent="0.15">
      <c r="A6" s="255"/>
      <c r="AK6" s="256" t="s">
        <v>479</v>
      </c>
      <c r="AL6" s="256"/>
      <c r="AM6" s="256"/>
      <c r="AN6" s="256"/>
    </row>
    <row r="7" spans="1:46" ht="13.5" customHeight="1" x14ac:dyDescent="0.15">
      <c r="A7" s="255"/>
      <c r="AK7" s="258"/>
      <c r="AL7" s="259"/>
      <c r="AM7" s="259"/>
      <c r="AN7" s="260"/>
      <c r="AO7" s="1127" t="s">
        <v>480</v>
      </c>
      <c r="AP7" s="261"/>
      <c r="AQ7" s="262" t="s">
        <v>481</v>
      </c>
      <c r="AR7" s="263"/>
    </row>
    <row r="8" spans="1:46" x14ac:dyDescent="0.15">
      <c r="A8" s="255"/>
      <c r="AK8" s="264"/>
      <c r="AL8" s="265"/>
      <c r="AM8" s="265"/>
      <c r="AN8" s="266"/>
      <c r="AO8" s="1128"/>
      <c r="AP8" s="267" t="s">
        <v>482</v>
      </c>
      <c r="AQ8" s="268" t="s">
        <v>483</v>
      </c>
      <c r="AR8" s="269" t="s">
        <v>484</v>
      </c>
    </row>
    <row r="9" spans="1:46" x14ac:dyDescent="0.15">
      <c r="A9" s="255"/>
      <c r="AK9" s="1129" t="s">
        <v>485</v>
      </c>
      <c r="AL9" s="1130"/>
      <c r="AM9" s="1130"/>
      <c r="AN9" s="1131"/>
      <c r="AO9" s="270">
        <v>4107055</v>
      </c>
      <c r="AP9" s="270">
        <v>132828</v>
      </c>
      <c r="AQ9" s="271">
        <v>107616</v>
      </c>
      <c r="AR9" s="272">
        <v>23.4</v>
      </c>
    </row>
    <row r="10" spans="1:46" ht="13.5" customHeight="1" x14ac:dyDescent="0.15">
      <c r="A10" s="255"/>
      <c r="AK10" s="1129" t="s">
        <v>486</v>
      </c>
      <c r="AL10" s="1130"/>
      <c r="AM10" s="1130"/>
      <c r="AN10" s="1131"/>
      <c r="AO10" s="273">
        <v>13590</v>
      </c>
      <c r="AP10" s="273">
        <v>440</v>
      </c>
      <c r="AQ10" s="274">
        <v>10095</v>
      </c>
      <c r="AR10" s="275">
        <v>-95.6</v>
      </c>
    </row>
    <row r="11" spans="1:46" ht="13.5" customHeight="1" x14ac:dyDescent="0.15">
      <c r="A11" s="255"/>
      <c r="AK11" s="1129" t="s">
        <v>487</v>
      </c>
      <c r="AL11" s="1130"/>
      <c r="AM11" s="1130"/>
      <c r="AN11" s="1131"/>
      <c r="AO11" s="273">
        <v>31850</v>
      </c>
      <c r="AP11" s="273">
        <v>1030</v>
      </c>
      <c r="AQ11" s="274">
        <v>1704</v>
      </c>
      <c r="AR11" s="275">
        <v>-39.6</v>
      </c>
    </row>
    <row r="12" spans="1:46" ht="13.5" customHeight="1" x14ac:dyDescent="0.15">
      <c r="A12" s="255"/>
      <c r="AK12" s="1129" t="s">
        <v>488</v>
      </c>
      <c r="AL12" s="1130"/>
      <c r="AM12" s="1130"/>
      <c r="AN12" s="1131"/>
      <c r="AO12" s="273" t="s">
        <v>489</v>
      </c>
      <c r="AP12" s="273" t="s">
        <v>489</v>
      </c>
      <c r="AQ12" s="274">
        <v>7</v>
      </c>
      <c r="AR12" s="275" t="s">
        <v>489</v>
      </c>
    </row>
    <row r="13" spans="1:46" ht="13.5" customHeight="1" x14ac:dyDescent="0.15">
      <c r="A13" s="255"/>
      <c r="AK13" s="1129" t="s">
        <v>490</v>
      </c>
      <c r="AL13" s="1130"/>
      <c r="AM13" s="1130"/>
      <c r="AN13" s="1131"/>
      <c r="AO13" s="273">
        <v>121197</v>
      </c>
      <c r="AP13" s="273">
        <v>3920</v>
      </c>
      <c r="AQ13" s="274">
        <v>4110</v>
      </c>
      <c r="AR13" s="275">
        <v>-4.5999999999999996</v>
      </c>
    </row>
    <row r="14" spans="1:46" ht="13.5" customHeight="1" x14ac:dyDescent="0.15">
      <c r="A14" s="255"/>
      <c r="AK14" s="1129" t="s">
        <v>491</v>
      </c>
      <c r="AL14" s="1130"/>
      <c r="AM14" s="1130"/>
      <c r="AN14" s="1131"/>
      <c r="AO14" s="273">
        <v>36119</v>
      </c>
      <c r="AP14" s="273">
        <v>1168</v>
      </c>
      <c r="AQ14" s="274">
        <v>2451</v>
      </c>
      <c r="AR14" s="275">
        <v>-52.3</v>
      </c>
    </row>
    <row r="15" spans="1:46" ht="13.5" customHeight="1" x14ac:dyDescent="0.15">
      <c r="A15" s="255"/>
      <c r="AK15" s="1132" t="s">
        <v>492</v>
      </c>
      <c r="AL15" s="1133"/>
      <c r="AM15" s="1133"/>
      <c r="AN15" s="1134"/>
      <c r="AO15" s="273">
        <v>-243683</v>
      </c>
      <c r="AP15" s="273">
        <v>-7881</v>
      </c>
      <c r="AQ15" s="274">
        <v>-6399</v>
      </c>
      <c r="AR15" s="275">
        <v>23.2</v>
      </c>
    </row>
    <row r="16" spans="1:46" x14ac:dyDescent="0.15">
      <c r="A16" s="255"/>
      <c r="AK16" s="1132" t="s">
        <v>178</v>
      </c>
      <c r="AL16" s="1133"/>
      <c r="AM16" s="1133"/>
      <c r="AN16" s="1134"/>
      <c r="AO16" s="273">
        <v>4066128</v>
      </c>
      <c r="AP16" s="273">
        <v>131505</v>
      </c>
      <c r="AQ16" s="274">
        <v>119584</v>
      </c>
      <c r="AR16" s="275">
        <v>10</v>
      </c>
    </row>
    <row r="17" spans="1:46" x14ac:dyDescent="0.15">
      <c r="A17" s="255"/>
    </row>
    <row r="18" spans="1:46" x14ac:dyDescent="0.15">
      <c r="A18" s="255"/>
      <c r="AQ18" s="276"/>
      <c r="AR18" s="276"/>
    </row>
    <row r="19" spans="1:46" x14ac:dyDescent="0.15">
      <c r="A19" s="255"/>
      <c r="AK19" s="251" t="s">
        <v>493</v>
      </c>
    </row>
    <row r="20" spans="1:46" x14ac:dyDescent="0.15">
      <c r="A20" s="255"/>
      <c r="AK20" s="277"/>
      <c r="AL20" s="278"/>
      <c r="AM20" s="278"/>
      <c r="AN20" s="279"/>
      <c r="AO20" s="280" t="s">
        <v>494</v>
      </c>
      <c r="AP20" s="281" t="s">
        <v>495</v>
      </c>
      <c r="AQ20" s="282" t="s">
        <v>496</v>
      </c>
      <c r="AR20" s="283"/>
    </row>
    <row r="21" spans="1:46" s="256" customFormat="1" x14ac:dyDescent="0.15">
      <c r="A21" s="284"/>
      <c r="AK21" s="1135" t="s">
        <v>497</v>
      </c>
      <c r="AL21" s="1136"/>
      <c r="AM21" s="1136"/>
      <c r="AN21" s="1137"/>
      <c r="AO21" s="285">
        <v>13.62</v>
      </c>
      <c r="AP21" s="286">
        <v>10.86</v>
      </c>
      <c r="AQ21" s="287">
        <v>2.76</v>
      </c>
      <c r="AS21" s="288"/>
      <c r="AT21" s="284"/>
    </row>
    <row r="22" spans="1:46" s="256" customFormat="1" x14ac:dyDescent="0.15">
      <c r="A22" s="284"/>
      <c r="AK22" s="1135" t="s">
        <v>498</v>
      </c>
      <c r="AL22" s="1136"/>
      <c r="AM22" s="1136"/>
      <c r="AN22" s="1137"/>
      <c r="AO22" s="289">
        <v>96.7</v>
      </c>
      <c r="AP22" s="290">
        <v>97.3</v>
      </c>
      <c r="AQ22" s="291">
        <v>-0.6</v>
      </c>
      <c r="AR22" s="276"/>
      <c r="AS22" s="288"/>
      <c r="AT22" s="284"/>
    </row>
    <row r="23" spans="1:46" s="256" customFormat="1" x14ac:dyDescent="0.15">
      <c r="A23" s="284"/>
      <c r="AP23" s="276"/>
      <c r="AQ23" s="276"/>
      <c r="AR23" s="276"/>
      <c r="AS23" s="288"/>
      <c r="AT23" s="284"/>
    </row>
    <row r="24" spans="1:46" s="256" customFormat="1" x14ac:dyDescent="0.15">
      <c r="A24" s="284"/>
      <c r="AP24" s="276"/>
      <c r="AQ24" s="276"/>
      <c r="AR24" s="276"/>
      <c r="AS24" s="288"/>
      <c r="AT24" s="284"/>
    </row>
    <row r="25" spans="1:46" s="256" customFormat="1" x14ac:dyDescent="0.15">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x14ac:dyDescent="0.1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296"/>
      <c r="AS27" s="251"/>
      <c r="AT27" s="251"/>
    </row>
    <row r="28" spans="1:46" ht="17.25" x14ac:dyDescent="0.15">
      <c r="A28" s="252" t="s">
        <v>500</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x14ac:dyDescent="0.15">
      <c r="A29" s="255"/>
      <c r="AK29" s="256" t="s">
        <v>501</v>
      </c>
      <c r="AL29" s="256"/>
      <c r="AM29" s="256"/>
      <c r="AN29" s="256"/>
      <c r="AS29" s="298"/>
    </row>
    <row r="30" spans="1:46" ht="13.5" customHeight="1" x14ac:dyDescent="0.15">
      <c r="A30" s="255"/>
      <c r="AK30" s="258"/>
      <c r="AL30" s="259"/>
      <c r="AM30" s="259"/>
      <c r="AN30" s="260"/>
      <c r="AO30" s="1127" t="s">
        <v>480</v>
      </c>
      <c r="AP30" s="261"/>
      <c r="AQ30" s="262" t="s">
        <v>481</v>
      </c>
      <c r="AR30" s="263"/>
    </row>
    <row r="31" spans="1:46" x14ac:dyDescent="0.15">
      <c r="A31" s="255"/>
      <c r="AK31" s="264"/>
      <c r="AL31" s="265"/>
      <c r="AM31" s="265"/>
      <c r="AN31" s="266"/>
      <c r="AO31" s="1128"/>
      <c r="AP31" s="267" t="s">
        <v>482</v>
      </c>
      <c r="AQ31" s="268" t="s">
        <v>483</v>
      </c>
      <c r="AR31" s="269" t="s">
        <v>484</v>
      </c>
    </row>
    <row r="32" spans="1:46" ht="27" customHeight="1" x14ac:dyDescent="0.15">
      <c r="A32" s="255"/>
      <c r="AK32" s="1143" t="s">
        <v>502</v>
      </c>
      <c r="AL32" s="1144"/>
      <c r="AM32" s="1144"/>
      <c r="AN32" s="1145"/>
      <c r="AO32" s="299">
        <v>2530003</v>
      </c>
      <c r="AP32" s="299">
        <v>81824</v>
      </c>
      <c r="AQ32" s="300">
        <v>75090</v>
      </c>
      <c r="AR32" s="301">
        <v>9</v>
      </c>
    </row>
    <row r="33" spans="1:46" ht="13.5" customHeight="1" x14ac:dyDescent="0.15">
      <c r="A33" s="255"/>
      <c r="AK33" s="1143" t="s">
        <v>503</v>
      </c>
      <c r="AL33" s="1144"/>
      <c r="AM33" s="1144"/>
      <c r="AN33" s="1145"/>
      <c r="AO33" s="299" t="s">
        <v>489</v>
      </c>
      <c r="AP33" s="299" t="s">
        <v>489</v>
      </c>
      <c r="AQ33" s="300" t="s">
        <v>489</v>
      </c>
      <c r="AR33" s="301" t="s">
        <v>489</v>
      </c>
    </row>
    <row r="34" spans="1:46" ht="27" customHeight="1" x14ac:dyDescent="0.15">
      <c r="A34" s="255"/>
      <c r="AK34" s="1143" t="s">
        <v>504</v>
      </c>
      <c r="AL34" s="1144"/>
      <c r="AM34" s="1144"/>
      <c r="AN34" s="1145"/>
      <c r="AO34" s="299" t="s">
        <v>489</v>
      </c>
      <c r="AP34" s="299" t="s">
        <v>489</v>
      </c>
      <c r="AQ34" s="300">
        <v>1</v>
      </c>
      <c r="AR34" s="301" t="s">
        <v>489</v>
      </c>
    </row>
    <row r="35" spans="1:46" ht="27" customHeight="1" x14ac:dyDescent="0.15">
      <c r="A35" s="255"/>
      <c r="AK35" s="1143" t="s">
        <v>505</v>
      </c>
      <c r="AL35" s="1144"/>
      <c r="AM35" s="1144"/>
      <c r="AN35" s="1145"/>
      <c r="AO35" s="299">
        <v>590699</v>
      </c>
      <c r="AP35" s="299">
        <v>19104</v>
      </c>
      <c r="AQ35" s="300">
        <v>17211</v>
      </c>
      <c r="AR35" s="301">
        <v>11</v>
      </c>
    </row>
    <row r="36" spans="1:46" ht="27" customHeight="1" x14ac:dyDescent="0.15">
      <c r="A36" s="255"/>
      <c r="AK36" s="1143" t="s">
        <v>506</v>
      </c>
      <c r="AL36" s="1144"/>
      <c r="AM36" s="1144"/>
      <c r="AN36" s="1145"/>
      <c r="AO36" s="299" t="s">
        <v>489</v>
      </c>
      <c r="AP36" s="299" t="s">
        <v>489</v>
      </c>
      <c r="AQ36" s="300">
        <v>2478</v>
      </c>
      <c r="AR36" s="301" t="s">
        <v>489</v>
      </c>
    </row>
    <row r="37" spans="1:46" ht="13.5" customHeight="1" x14ac:dyDescent="0.15">
      <c r="A37" s="255"/>
      <c r="AK37" s="1143" t="s">
        <v>507</v>
      </c>
      <c r="AL37" s="1144"/>
      <c r="AM37" s="1144"/>
      <c r="AN37" s="1145"/>
      <c r="AO37" s="299">
        <v>10676</v>
      </c>
      <c r="AP37" s="299">
        <v>345</v>
      </c>
      <c r="AQ37" s="300">
        <v>654</v>
      </c>
      <c r="AR37" s="301">
        <v>-47.2</v>
      </c>
    </row>
    <row r="38" spans="1:46" ht="27" customHeight="1" x14ac:dyDescent="0.15">
      <c r="A38" s="255"/>
      <c r="AK38" s="1146" t="s">
        <v>508</v>
      </c>
      <c r="AL38" s="1147"/>
      <c r="AM38" s="1147"/>
      <c r="AN38" s="1148"/>
      <c r="AO38" s="302" t="s">
        <v>489</v>
      </c>
      <c r="AP38" s="302" t="s">
        <v>489</v>
      </c>
      <c r="AQ38" s="303">
        <v>4</v>
      </c>
      <c r="AR38" s="291" t="s">
        <v>489</v>
      </c>
      <c r="AS38" s="298"/>
    </row>
    <row r="39" spans="1:46" x14ac:dyDescent="0.15">
      <c r="A39" s="255"/>
      <c r="AK39" s="1146" t="s">
        <v>509</v>
      </c>
      <c r="AL39" s="1147"/>
      <c r="AM39" s="1147"/>
      <c r="AN39" s="1148"/>
      <c r="AO39" s="299">
        <v>-35117</v>
      </c>
      <c r="AP39" s="299">
        <v>-1136</v>
      </c>
      <c r="AQ39" s="300">
        <v>-3502</v>
      </c>
      <c r="AR39" s="301">
        <v>-67.599999999999994</v>
      </c>
      <c r="AS39" s="298"/>
    </row>
    <row r="40" spans="1:46" ht="27" customHeight="1" x14ac:dyDescent="0.15">
      <c r="A40" s="255"/>
      <c r="AK40" s="1143" t="s">
        <v>510</v>
      </c>
      <c r="AL40" s="1144"/>
      <c r="AM40" s="1144"/>
      <c r="AN40" s="1145"/>
      <c r="AO40" s="299">
        <v>-2491668</v>
      </c>
      <c r="AP40" s="299">
        <v>-80584</v>
      </c>
      <c r="AQ40" s="300">
        <v>-63750</v>
      </c>
      <c r="AR40" s="301">
        <v>26.4</v>
      </c>
      <c r="AS40" s="298"/>
    </row>
    <row r="41" spans="1:46" x14ac:dyDescent="0.15">
      <c r="A41" s="255"/>
      <c r="AK41" s="1149" t="s">
        <v>288</v>
      </c>
      <c r="AL41" s="1150"/>
      <c r="AM41" s="1150"/>
      <c r="AN41" s="1151"/>
      <c r="AO41" s="299">
        <v>604593</v>
      </c>
      <c r="AP41" s="299">
        <v>19553</v>
      </c>
      <c r="AQ41" s="300">
        <v>28185</v>
      </c>
      <c r="AR41" s="301">
        <v>-30.6</v>
      </c>
      <c r="AS41" s="298"/>
    </row>
    <row r="42" spans="1:46" x14ac:dyDescent="0.15">
      <c r="A42" s="255"/>
      <c r="AK42" s="304"/>
      <c r="AQ42" s="276"/>
      <c r="AR42" s="276"/>
      <c r="AS42" s="298"/>
    </row>
    <row r="43" spans="1:46" x14ac:dyDescent="0.15">
      <c r="A43" s="255"/>
      <c r="AP43" s="305"/>
      <c r="AQ43" s="276"/>
      <c r="AS43" s="298"/>
    </row>
    <row r="44" spans="1:46" x14ac:dyDescent="0.15">
      <c r="A44" s="255"/>
      <c r="AQ44" s="276"/>
    </row>
    <row r="45" spans="1:46" x14ac:dyDescent="0.15">
      <c r="A45" s="253"/>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306"/>
      <c r="AR45" s="253"/>
      <c r="AS45" s="253"/>
      <c r="AT45" s="251"/>
    </row>
    <row r="46" spans="1:46" x14ac:dyDescent="0.15">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51"/>
    </row>
    <row r="47" spans="1:46" ht="17.25" customHeight="1" x14ac:dyDescent="0.15">
      <c r="A47" s="308" t="s">
        <v>511</v>
      </c>
    </row>
    <row r="48" spans="1:46" x14ac:dyDescent="0.15">
      <c r="A48" s="255"/>
      <c r="AK48" s="309" t="s">
        <v>512</v>
      </c>
      <c r="AL48" s="309"/>
      <c r="AM48" s="309"/>
      <c r="AN48" s="309"/>
      <c r="AO48" s="309"/>
      <c r="AP48" s="309"/>
      <c r="AQ48" s="310"/>
      <c r="AR48" s="309"/>
    </row>
    <row r="49" spans="1:44" ht="13.5" customHeight="1" x14ac:dyDescent="0.15">
      <c r="A49" s="255"/>
      <c r="AK49" s="311"/>
      <c r="AL49" s="312"/>
      <c r="AM49" s="1138" t="s">
        <v>480</v>
      </c>
      <c r="AN49" s="1140" t="s">
        <v>513</v>
      </c>
      <c r="AO49" s="1141"/>
      <c r="AP49" s="1141"/>
      <c r="AQ49" s="1141"/>
      <c r="AR49" s="1142"/>
    </row>
    <row r="50" spans="1:44" x14ac:dyDescent="0.15">
      <c r="A50" s="255"/>
      <c r="AK50" s="313"/>
      <c r="AL50" s="314"/>
      <c r="AM50" s="1139"/>
      <c r="AN50" s="315" t="s">
        <v>514</v>
      </c>
      <c r="AO50" s="316" t="s">
        <v>515</v>
      </c>
      <c r="AP50" s="317" t="s">
        <v>516</v>
      </c>
      <c r="AQ50" s="318" t="s">
        <v>517</v>
      </c>
      <c r="AR50" s="319" t="s">
        <v>518</v>
      </c>
    </row>
    <row r="51" spans="1:44" x14ac:dyDescent="0.15">
      <c r="A51" s="255"/>
      <c r="AK51" s="311" t="s">
        <v>519</v>
      </c>
      <c r="AL51" s="312"/>
      <c r="AM51" s="320">
        <v>6854131</v>
      </c>
      <c r="AN51" s="321">
        <v>203992</v>
      </c>
      <c r="AO51" s="322">
        <v>107.6</v>
      </c>
      <c r="AP51" s="323">
        <v>94081</v>
      </c>
      <c r="AQ51" s="324">
        <v>10.5</v>
      </c>
      <c r="AR51" s="325">
        <v>97.1</v>
      </c>
    </row>
    <row r="52" spans="1:44" x14ac:dyDescent="0.15">
      <c r="A52" s="255"/>
      <c r="AK52" s="326"/>
      <c r="AL52" s="327" t="s">
        <v>520</v>
      </c>
      <c r="AM52" s="328">
        <v>3071401</v>
      </c>
      <c r="AN52" s="329">
        <v>91411</v>
      </c>
      <c r="AO52" s="330">
        <v>71.099999999999994</v>
      </c>
      <c r="AP52" s="331">
        <v>48949</v>
      </c>
      <c r="AQ52" s="332">
        <v>11.5</v>
      </c>
      <c r="AR52" s="333">
        <v>59.6</v>
      </c>
    </row>
    <row r="53" spans="1:44" x14ac:dyDescent="0.15">
      <c r="A53" s="255"/>
      <c r="AK53" s="311" t="s">
        <v>521</v>
      </c>
      <c r="AL53" s="312"/>
      <c r="AM53" s="320">
        <v>3202471</v>
      </c>
      <c r="AN53" s="321">
        <v>96769</v>
      </c>
      <c r="AO53" s="322">
        <v>-52.6</v>
      </c>
      <c r="AP53" s="323">
        <v>92632</v>
      </c>
      <c r="AQ53" s="324">
        <v>-1.5</v>
      </c>
      <c r="AR53" s="325">
        <v>-51.1</v>
      </c>
    </row>
    <row r="54" spans="1:44" x14ac:dyDescent="0.15">
      <c r="A54" s="255"/>
      <c r="AK54" s="326"/>
      <c r="AL54" s="327" t="s">
        <v>520</v>
      </c>
      <c r="AM54" s="328">
        <v>1418461</v>
      </c>
      <c r="AN54" s="329">
        <v>42862</v>
      </c>
      <c r="AO54" s="330">
        <v>-53.1</v>
      </c>
      <c r="AP54" s="331">
        <v>47978</v>
      </c>
      <c r="AQ54" s="332">
        <v>-2</v>
      </c>
      <c r="AR54" s="333">
        <v>-51.1</v>
      </c>
    </row>
    <row r="55" spans="1:44" x14ac:dyDescent="0.15">
      <c r="A55" s="255"/>
      <c r="AK55" s="311" t="s">
        <v>522</v>
      </c>
      <c r="AL55" s="312"/>
      <c r="AM55" s="320">
        <v>2293446</v>
      </c>
      <c r="AN55" s="321">
        <v>70925</v>
      </c>
      <c r="AO55" s="322">
        <v>-26.7</v>
      </c>
      <c r="AP55" s="323">
        <v>96469</v>
      </c>
      <c r="AQ55" s="324">
        <v>4.0999999999999996</v>
      </c>
      <c r="AR55" s="325">
        <v>-30.8</v>
      </c>
    </row>
    <row r="56" spans="1:44" x14ac:dyDescent="0.15">
      <c r="A56" s="255"/>
      <c r="AK56" s="326"/>
      <c r="AL56" s="327" t="s">
        <v>520</v>
      </c>
      <c r="AM56" s="328">
        <v>1395258</v>
      </c>
      <c r="AN56" s="329">
        <v>43149</v>
      </c>
      <c r="AO56" s="330">
        <v>0.7</v>
      </c>
      <c r="AP56" s="331">
        <v>49775</v>
      </c>
      <c r="AQ56" s="332">
        <v>3.7</v>
      </c>
      <c r="AR56" s="333">
        <v>-3</v>
      </c>
    </row>
    <row r="57" spans="1:44" x14ac:dyDescent="0.15">
      <c r="A57" s="255"/>
      <c r="AK57" s="311" t="s">
        <v>523</v>
      </c>
      <c r="AL57" s="312"/>
      <c r="AM57" s="320">
        <v>2600561</v>
      </c>
      <c r="AN57" s="321">
        <v>82130</v>
      </c>
      <c r="AO57" s="322">
        <v>15.8</v>
      </c>
      <c r="AP57" s="323">
        <v>85743</v>
      </c>
      <c r="AQ57" s="324">
        <v>-11.1</v>
      </c>
      <c r="AR57" s="325">
        <v>26.9</v>
      </c>
    </row>
    <row r="58" spans="1:44" x14ac:dyDescent="0.15">
      <c r="A58" s="255"/>
      <c r="AK58" s="326"/>
      <c r="AL58" s="327" t="s">
        <v>520</v>
      </c>
      <c r="AM58" s="328">
        <v>941878</v>
      </c>
      <c r="AN58" s="329">
        <v>29746</v>
      </c>
      <c r="AO58" s="330">
        <v>-31.1</v>
      </c>
      <c r="AP58" s="331">
        <v>45231</v>
      </c>
      <c r="AQ58" s="332">
        <v>-9.1</v>
      </c>
      <c r="AR58" s="333">
        <v>-22</v>
      </c>
    </row>
    <row r="59" spans="1:44" x14ac:dyDescent="0.15">
      <c r="A59" s="255"/>
      <c r="AK59" s="311" t="s">
        <v>524</v>
      </c>
      <c r="AL59" s="312"/>
      <c r="AM59" s="320">
        <v>1624577</v>
      </c>
      <c r="AN59" s="321">
        <v>52541</v>
      </c>
      <c r="AO59" s="322">
        <v>-36</v>
      </c>
      <c r="AP59" s="323">
        <v>92509</v>
      </c>
      <c r="AQ59" s="324">
        <v>7.9</v>
      </c>
      <c r="AR59" s="325">
        <v>-43.9</v>
      </c>
    </row>
    <row r="60" spans="1:44" x14ac:dyDescent="0.15">
      <c r="A60" s="255"/>
      <c r="AK60" s="326"/>
      <c r="AL60" s="327" t="s">
        <v>520</v>
      </c>
      <c r="AM60" s="328">
        <v>995899</v>
      </c>
      <c r="AN60" s="329">
        <v>32209</v>
      </c>
      <c r="AO60" s="330">
        <v>8.3000000000000007</v>
      </c>
      <c r="AP60" s="331">
        <v>52274</v>
      </c>
      <c r="AQ60" s="332">
        <v>15.6</v>
      </c>
      <c r="AR60" s="333">
        <v>-7.3</v>
      </c>
    </row>
    <row r="61" spans="1:44" x14ac:dyDescent="0.15">
      <c r="A61" s="255"/>
      <c r="AK61" s="311" t="s">
        <v>525</v>
      </c>
      <c r="AL61" s="334"/>
      <c r="AM61" s="320">
        <v>3315037</v>
      </c>
      <c r="AN61" s="321">
        <v>101271</v>
      </c>
      <c r="AO61" s="322">
        <v>1.6</v>
      </c>
      <c r="AP61" s="323">
        <v>92287</v>
      </c>
      <c r="AQ61" s="335">
        <v>2</v>
      </c>
      <c r="AR61" s="325">
        <v>-0.4</v>
      </c>
    </row>
    <row r="62" spans="1:44" x14ac:dyDescent="0.15">
      <c r="A62" s="255"/>
      <c r="AK62" s="326"/>
      <c r="AL62" s="327" t="s">
        <v>520</v>
      </c>
      <c r="AM62" s="328">
        <v>1564579</v>
      </c>
      <c r="AN62" s="329">
        <v>47875</v>
      </c>
      <c r="AO62" s="330">
        <v>-0.8</v>
      </c>
      <c r="AP62" s="331">
        <v>48841</v>
      </c>
      <c r="AQ62" s="332">
        <v>3.9</v>
      </c>
      <c r="AR62" s="333">
        <v>-4.7</v>
      </c>
    </row>
    <row r="63" spans="1:44" x14ac:dyDescent="0.15">
      <c r="A63" s="255"/>
    </row>
    <row r="64" spans="1:44" x14ac:dyDescent="0.15">
      <c r="A64" s="255"/>
    </row>
    <row r="65" spans="1:46" x14ac:dyDescent="0.15">
      <c r="A65" s="255"/>
    </row>
    <row r="66" spans="1:46" x14ac:dyDescent="0.15">
      <c r="A66" s="336"/>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37"/>
    </row>
    <row r="67" spans="1:46" ht="13.5" hidden="1" customHeight="1" x14ac:dyDescent="0.15">
      <c r="AS67" s="251"/>
      <c r="AT67" s="251"/>
    </row>
    <row r="70" spans="1:46" hidden="1" x14ac:dyDescent="0.15"/>
    <row r="71" spans="1:46" hidden="1" x14ac:dyDescent="0.15"/>
    <row r="72" spans="1:46" hidden="1" x14ac:dyDescent="0.15"/>
    <row r="73" spans="1:46" hidden="1" x14ac:dyDescent="0.15"/>
  </sheetData>
  <sheetProtection algorithmName="SHA-512" hashValue="DYutywD/2yY7PseQHx7ZbQgfbiTGPWAiwiOy1NRY1/gCAGUNcztFMWNFJTSlzUqkJidzBT6X6VQCoJ5ZaeNjmA==" saltValue="YL3vqTQe7amyBlOf/TE7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0" customWidth="1"/>
    <col min="126" max="16384" width="9" style="249" hidden="1"/>
  </cols>
  <sheetData>
    <row r="1" spans="2:125" ht="13.5" customHeight="1"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2:125" x14ac:dyDescent="0.15">
      <c r="B2" s="249"/>
      <c r="DG2" s="249"/>
    </row>
    <row r="3" spans="2:125" x14ac:dyDescent="0.15">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H3" s="249"/>
      <c r="DI3" s="249"/>
      <c r="DJ3" s="249"/>
      <c r="DK3" s="249"/>
      <c r="DL3" s="249"/>
      <c r="DM3" s="249"/>
      <c r="DN3" s="249"/>
      <c r="DO3" s="249"/>
      <c r="DP3" s="249"/>
      <c r="DQ3" s="249"/>
      <c r="DR3" s="249"/>
      <c r="DS3" s="249"/>
      <c r="DT3" s="249"/>
      <c r="DU3" s="249"/>
    </row>
    <row r="4" spans="2:125" x14ac:dyDescent="0.15"/>
    <row r="5" spans="2:125" x14ac:dyDescent="0.15"/>
    <row r="6" spans="2:125" x14ac:dyDescent="0.15"/>
    <row r="7" spans="2:125" x14ac:dyDescent="0.15"/>
    <row r="8" spans="2:125" x14ac:dyDescent="0.15"/>
    <row r="9" spans="2:125" x14ac:dyDescent="0.15">
      <c r="DU9" s="24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9"/>
    </row>
    <row r="18" spans="125:125" x14ac:dyDescent="0.15"/>
    <row r="19" spans="125:125" x14ac:dyDescent="0.15"/>
    <row r="20" spans="125:125" x14ac:dyDescent="0.15">
      <c r="DU20" s="249"/>
    </row>
    <row r="21" spans="125:125" x14ac:dyDescent="0.15">
      <c r="DU21" s="24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9"/>
    </row>
    <row r="29" spans="125:125" x14ac:dyDescent="0.15"/>
    <row r="30" spans="125:125" x14ac:dyDescent="0.15"/>
    <row r="31" spans="125:125" x14ac:dyDescent="0.15"/>
    <row r="32" spans="125:125" x14ac:dyDescent="0.15"/>
    <row r="33" spans="2:125" x14ac:dyDescent="0.15">
      <c r="B33" s="249"/>
      <c r="G33" s="249"/>
      <c r="I33" s="249"/>
    </row>
    <row r="34" spans="2:125" x14ac:dyDescent="0.15">
      <c r="C34" s="249"/>
      <c r="P34" s="249"/>
      <c r="DE34" s="249"/>
      <c r="DH34" s="249"/>
    </row>
    <row r="35" spans="2:125" x14ac:dyDescent="0.15">
      <c r="D35" s="249"/>
      <c r="E35" s="249"/>
      <c r="DG35" s="249"/>
      <c r="DJ35" s="249"/>
      <c r="DP35" s="249"/>
      <c r="DQ35" s="249"/>
      <c r="DR35" s="249"/>
      <c r="DS35" s="249"/>
      <c r="DT35" s="249"/>
      <c r="DU35" s="249"/>
    </row>
    <row r="36" spans="2:125" x14ac:dyDescent="0.15">
      <c r="F36" s="249"/>
      <c r="H36" s="249"/>
      <c r="J36" s="249"/>
      <c r="K36" s="249"/>
      <c r="L36" s="249"/>
      <c r="M36" s="249"/>
      <c r="N36" s="249"/>
      <c r="O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F36" s="249"/>
      <c r="DI36" s="249"/>
      <c r="DK36" s="249"/>
      <c r="DL36" s="249"/>
      <c r="DM36" s="249"/>
      <c r="DN36" s="249"/>
      <c r="DO36" s="249"/>
      <c r="DP36" s="249"/>
      <c r="DQ36" s="249"/>
      <c r="DR36" s="249"/>
      <c r="DS36" s="249"/>
      <c r="DT36" s="249"/>
      <c r="DU36" s="249"/>
    </row>
    <row r="37" spans="2:125" x14ac:dyDescent="0.15">
      <c r="DU37" s="249"/>
    </row>
    <row r="38" spans="2:125" x14ac:dyDescent="0.15">
      <c r="DT38" s="249"/>
      <c r="DU38" s="249"/>
    </row>
    <row r="39" spans="2:125" x14ac:dyDescent="0.15"/>
    <row r="40" spans="2:125" x14ac:dyDescent="0.15">
      <c r="DH40" s="249"/>
    </row>
    <row r="41" spans="2:125" x14ac:dyDescent="0.15">
      <c r="DE41" s="249"/>
    </row>
    <row r="42" spans="2:125" x14ac:dyDescent="0.15">
      <c r="DG42" s="249"/>
      <c r="DJ42" s="249"/>
    </row>
    <row r="43" spans="2:125" x14ac:dyDescent="0.15">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F43" s="249"/>
      <c r="DI43" s="249"/>
      <c r="DK43" s="249"/>
      <c r="DL43" s="249"/>
      <c r="DM43" s="249"/>
      <c r="DN43" s="249"/>
      <c r="DO43" s="249"/>
      <c r="DP43" s="249"/>
      <c r="DQ43" s="249"/>
      <c r="DR43" s="249"/>
      <c r="DS43" s="249"/>
      <c r="DT43" s="249"/>
      <c r="DU43" s="249"/>
    </row>
    <row r="44" spans="2:125" x14ac:dyDescent="0.15">
      <c r="DU44" s="249"/>
    </row>
    <row r="45" spans="2:125" x14ac:dyDescent="0.15"/>
    <row r="46" spans="2:125" x14ac:dyDescent="0.15"/>
    <row r="47" spans="2:125" x14ac:dyDescent="0.15"/>
    <row r="48" spans="2:125" x14ac:dyDescent="0.15">
      <c r="DT48" s="249"/>
      <c r="DU48" s="249"/>
    </row>
    <row r="49" spans="120:125" x14ac:dyDescent="0.15">
      <c r="DU49" s="249"/>
    </row>
    <row r="50" spans="120:125" x14ac:dyDescent="0.15">
      <c r="DU50" s="249"/>
    </row>
    <row r="51" spans="120:125" x14ac:dyDescent="0.15">
      <c r="DP51" s="249"/>
      <c r="DQ51" s="249"/>
      <c r="DR51" s="249"/>
      <c r="DS51" s="249"/>
      <c r="DT51" s="249"/>
      <c r="DU51" s="249"/>
    </row>
    <row r="52" spans="120:125" x14ac:dyDescent="0.15"/>
    <row r="53" spans="120:125" x14ac:dyDescent="0.15"/>
    <row r="54" spans="120:125" x14ac:dyDescent="0.15">
      <c r="DU54" s="249"/>
    </row>
    <row r="55" spans="120:125" x14ac:dyDescent="0.15"/>
    <row r="56" spans="120:125" x14ac:dyDescent="0.15"/>
    <row r="57" spans="120:125" x14ac:dyDescent="0.15"/>
    <row r="58" spans="120:125" x14ac:dyDescent="0.15">
      <c r="DU58" s="249"/>
    </row>
    <row r="59" spans="120:125" x14ac:dyDescent="0.15"/>
    <row r="60" spans="120:125" x14ac:dyDescent="0.15"/>
    <row r="61" spans="120:125" x14ac:dyDescent="0.15"/>
    <row r="62" spans="120:125" x14ac:dyDescent="0.15"/>
    <row r="63" spans="120:125" x14ac:dyDescent="0.15">
      <c r="DU63" s="249"/>
    </row>
    <row r="64" spans="120:125" x14ac:dyDescent="0.15">
      <c r="DT64" s="249"/>
      <c r="DU64" s="249"/>
    </row>
    <row r="65" spans="123:125" x14ac:dyDescent="0.15"/>
    <row r="66" spans="123:125" x14ac:dyDescent="0.15"/>
    <row r="67" spans="123:125" x14ac:dyDescent="0.15"/>
    <row r="68" spans="123:125" x14ac:dyDescent="0.15"/>
    <row r="69" spans="123:125" x14ac:dyDescent="0.15">
      <c r="DS69" s="249"/>
      <c r="DT69" s="249"/>
      <c r="DU69" s="24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9"/>
    </row>
    <row r="83" spans="116:125" x14ac:dyDescent="0.15">
      <c r="DM83" s="249"/>
      <c r="DN83" s="249"/>
      <c r="DO83" s="249"/>
      <c r="DP83" s="249"/>
      <c r="DQ83" s="249"/>
      <c r="DR83" s="249"/>
      <c r="DS83" s="249"/>
      <c r="DT83" s="249"/>
      <c r="DU83" s="249"/>
    </row>
    <row r="84" spans="116:125" x14ac:dyDescent="0.15"/>
    <row r="85" spans="116:125" x14ac:dyDescent="0.15"/>
    <row r="86" spans="116:125" x14ac:dyDescent="0.15"/>
    <row r="87" spans="116:125" x14ac:dyDescent="0.15"/>
    <row r="88" spans="116:125" x14ac:dyDescent="0.15">
      <c r="DU88" s="24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9"/>
      <c r="DT94" s="249"/>
      <c r="DU94" s="249"/>
    </row>
    <row r="95" spans="116:125" ht="13.5" customHeight="1" x14ac:dyDescent="0.15">
      <c r="DU95" s="24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9"/>
    </row>
    <row r="102" spans="124:125" ht="13.5" customHeight="1" x14ac:dyDescent="0.15"/>
    <row r="103" spans="124:125" ht="13.5" customHeight="1" x14ac:dyDescent="0.15"/>
    <row r="104" spans="124:125" ht="13.5" customHeight="1" x14ac:dyDescent="0.15">
      <c r="DT104" s="249"/>
      <c r="DU104" s="24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9" t="s">
        <v>477</v>
      </c>
    </row>
    <row r="121" spans="125:125" ht="13.5" hidden="1" customHeight="1" x14ac:dyDescent="0.15">
      <c r="DU121" s="249"/>
    </row>
  </sheetData>
  <sheetProtection algorithmName="SHA-512" hashValue="N/HUQvdIzmnweQcISM7h5pS2jSexH9m2lq0FHJsbo/tDRmMhAJrxTX/zIddwAnRYikgzGm1mjG0bZNNJ8l71zw==" saltValue="qayplV9pAit1K7QtESnl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0" customWidth="1"/>
    <col min="126" max="142" width="0" style="249" hidden="1" customWidth="1"/>
    <col min="143" max="16384" width="9" style="249" hidden="1"/>
  </cols>
  <sheetData>
    <row r="1" spans="1:125" ht="13.5" customHeight="1"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x14ac:dyDescent="0.15">
      <c r="B2" s="249"/>
      <c r="T2" s="249"/>
    </row>
    <row r="3" spans="1:125" x14ac:dyDescent="0.15">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9"/>
      <c r="G33" s="249"/>
      <c r="I33" s="249"/>
    </row>
    <row r="34" spans="2:125" x14ac:dyDescent="0.15">
      <c r="C34" s="249"/>
      <c r="P34" s="249"/>
      <c r="R34" s="249"/>
      <c r="U34" s="249"/>
    </row>
    <row r="35" spans="2:125" x14ac:dyDescent="0.15">
      <c r="D35" s="249"/>
      <c r="E35" s="249"/>
      <c r="T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c r="DA35" s="249"/>
      <c r="DB35" s="249"/>
      <c r="DC35" s="249"/>
      <c r="DD35" s="249"/>
      <c r="DE35" s="249"/>
      <c r="DF35" s="249"/>
      <c r="DG35" s="249"/>
      <c r="DH35" s="249"/>
      <c r="DI35" s="249"/>
      <c r="DJ35" s="249"/>
      <c r="DK35" s="249"/>
      <c r="DL35" s="249"/>
      <c r="DM35" s="249"/>
      <c r="DN35" s="249"/>
      <c r="DO35" s="249"/>
      <c r="DP35" s="249"/>
      <c r="DQ35" s="249"/>
      <c r="DR35" s="249"/>
      <c r="DS35" s="249"/>
      <c r="DT35" s="249"/>
      <c r="DU35" s="249"/>
    </row>
    <row r="36" spans="2:125" x14ac:dyDescent="0.15">
      <c r="F36" s="249"/>
      <c r="H36" s="249"/>
      <c r="J36" s="249"/>
      <c r="K36" s="249"/>
      <c r="L36" s="249"/>
      <c r="M36" s="249"/>
      <c r="N36" s="249"/>
      <c r="O36" s="249"/>
      <c r="Q36" s="249"/>
      <c r="S36" s="249"/>
      <c r="V36" s="249"/>
    </row>
    <row r="37" spans="2:125" x14ac:dyDescent="0.15"/>
    <row r="38" spans="2:125" x14ac:dyDescent="0.15"/>
    <row r="39" spans="2:125" x14ac:dyDescent="0.15"/>
    <row r="40" spans="2:125" x14ac:dyDescent="0.15">
      <c r="U40" s="249"/>
    </row>
    <row r="41" spans="2:125" x14ac:dyDescent="0.15">
      <c r="R41" s="249"/>
    </row>
    <row r="42" spans="2:125" x14ac:dyDescent="0.15">
      <c r="T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49"/>
      <c r="DF42" s="249"/>
      <c r="DG42" s="249"/>
      <c r="DH42" s="249"/>
      <c r="DI42" s="249"/>
      <c r="DJ42" s="249"/>
      <c r="DK42" s="249"/>
      <c r="DL42" s="249"/>
      <c r="DM42" s="249"/>
      <c r="DN42" s="249"/>
      <c r="DO42" s="249"/>
      <c r="DP42" s="249"/>
      <c r="DQ42" s="249"/>
      <c r="DR42" s="249"/>
      <c r="DS42" s="249"/>
      <c r="DT42" s="249"/>
      <c r="DU42" s="249"/>
    </row>
    <row r="43" spans="2:125" x14ac:dyDescent="0.15">
      <c r="Q43" s="249"/>
      <c r="S43" s="249"/>
      <c r="V43" s="24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477</v>
      </c>
    </row>
  </sheetData>
  <sheetProtection algorithmName="SHA-512" hashValue="NNlmrgid0oRJLHljq62CHb0rRgvklLVKD+9/gnkWP7Dwd2rlsj9+npUDywCZ9TcvgH73nNnKmg3TLs0M1KzSjg==" saltValue="YS124U/jHxYnHj40GJ91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18.670000000000002</v>
      </c>
      <c r="G47" s="12">
        <v>21.22</v>
      </c>
      <c r="H47" s="12">
        <v>23.53</v>
      </c>
      <c r="I47" s="12">
        <v>29.67</v>
      </c>
      <c r="J47" s="13">
        <v>35.96</v>
      </c>
    </row>
    <row r="48" spans="2:10" ht="57.75" customHeight="1" x14ac:dyDescent="0.15">
      <c r="B48" s="14"/>
      <c r="C48" s="1154" t="s">
        <v>4</v>
      </c>
      <c r="D48" s="1154"/>
      <c r="E48" s="1155"/>
      <c r="F48" s="15">
        <v>5.7</v>
      </c>
      <c r="G48" s="16">
        <v>6.47</v>
      </c>
      <c r="H48" s="16">
        <v>11.94</v>
      </c>
      <c r="I48" s="16">
        <v>12.21</v>
      </c>
      <c r="J48" s="17">
        <v>9.0299999999999994</v>
      </c>
    </row>
    <row r="49" spans="2:10" ht="57.75" customHeight="1" thickBot="1" x14ac:dyDescent="0.2">
      <c r="B49" s="18"/>
      <c r="C49" s="1156" t="s">
        <v>5</v>
      </c>
      <c r="D49" s="1156"/>
      <c r="E49" s="1157"/>
      <c r="F49" s="19">
        <v>0.02</v>
      </c>
      <c r="G49" s="20">
        <v>3.68</v>
      </c>
      <c r="H49" s="20">
        <v>8.86</v>
      </c>
      <c r="I49" s="20">
        <v>5.48</v>
      </c>
      <c r="J49" s="21">
        <v>2.96</v>
      </c>
    </row>
    <row r="50" spans="2:10" x14ac:dyDescent="0.15"/>
  </sheetData>
  <sheetProtection algorithmName="SHA-512" hashValue="TuTo2XZpt1S/2di9yyMi7BBxtHwrVIlSt2DNxV9CtT2zkf2ODnwJEBVHKJPZNM/yZNc3XTBMUWvgNIbasswZ7w==" saltValue="sy+RUS7I43DKMeZKRHxC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2025-03-10T06:42:31Z</cp:lastPrinted>
  <dcterms:created xsi:type="dcterms:W3CDTF">2025-02-19T04:20:51Z</dcterms:created>
  <dcterms:modified xsi:type="dcterms:W3CDTF">2025-10-03T05:15:52Z</dcterms:modified>
  <cp:category/>
</cp:coreProperties>
</file>