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105 障害福祉人材確保・職場環境改善等事業（R6補正～）\☆★☆★☆福祉・介護職員等処遇改善等緊急支援事業（青島）\県⇒事業所、下関市\★周知\★起案（HP）\★HP　素材\★掲載用データ\者\こぴー260115起案　県　者　実施要綱\"/>
    </mc:Choice>
  </mc:AlternateContent>
  <xr:revisionPtr revIDLastSave="0" documentId="13_ncr:1_{228D08B9-524E-4F5D-BA50-96957F5E41C6}"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<sst xmlns="http://schemas.openxmlformats.org/spreadsheetml/2006/main" count="3743" uniqueCount="1930">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</sst>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9" zoomScaleNormal="100" zoomScaleSheetLayoutView="100" workbookViewId="0">
      <selection activeCell="M22" sqref="M22:X22"/>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2" t="s">
        <v>204</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1" t="s">
        <v>12</v>
      </c>
      <c r="D25" s="241"/>
      <c r="E25" s="241"/>
      <c r="F25" s="241"/>
      <c r="G25" s="241"/>
      <c r="H25" s="241"/>
      <c r="I25" s="241"/>
      <c r="J25" s="241"/>
      <c r="K25" s="241"/>
      <c r="L25" s="242"/>
      <c r="M25" s="243"/>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c r="N29" s="209"/>
      <c r="O29" s="209"/>
      <c r="P29" s="209"/>
      <c r="Q29" s="209"/>
      <c r="R29" s="209"/>
      <c r="S29" s="209"/>
      <c r="T29" s="210"/>
      <c r="U29" s="131"/>
      <c r="V29" s="132"/>
      <c r="W29" s="132"/>
      <c r="X29" s="132"/>
      <c r="Y29" s="27"/>
      <c r="Z29" s="27"/>
      <c r="AA29" s="27"/>
    </row>
    <row r="30" spans="1:28" ht="20.100000000000001" customHeight="1">
      <c r="A30" s="27"/>
      <c r="B30" s="234" t="s">
        <v>18</v>
      </c>
      <c r="C30" s="204" t="s">
        <v>7</v>
      </c>
      <c r="D30" s="204"/>
      <c r="E30" s="204"/>
      <c r="F30" s="204"/>
      <c r="G30" s="204"/>
      <c r="H30" s="204"/>
      <c r="I30" s="204"/>
      <c r="J30" s="204"/>
      <c r="K30" s="204"/>
      <c r="L30" s="205"/>
      <c r="M30" s="236"/>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21"/>
    </row>
    <row r="39" spans="1:41" ht="28.15"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2" t="s">
        <v>32</v>
      </c>
      <c r="X39" s="196"/>
      <c r="Y39" s="218"/>
      <c r="Z39" s="220"/>
      <c r="AA39" s="35"/>
    </row>
    <row r="40" spans="1:41" ht="38.25" customHeight="1">
      <c r="A40" s="27"/>
      <c r="B40" s="37">
        <v>1</v>
      </c>
      <c r="C40" s="202"/>
      <c r="D40" s="203"/>
      <c r="E40" s="203"/>
      <c r="F40" s="203"/>
      <c r="G40" s="203"/>
      <c r="H40" s="203"/>
      <c r="I40" s="203"/>
      <c r="J40" s="203"/>
      <c r="K40" s="203"/>
      <c r="L40" s="203"/>
      <c r="M40" s="197"/>
      <c r="N40" s="197"/>
      <c r="O40" s="197"/>
      <c r="P40" s="197"/>
      <c r="Q40" s="197"/>
      <c r="R40" s="198"/>
      <c r="S40" s="198"/>
      <c r="T40" s="198"/>
      <c r="U40" s="198"/>
      <c r="V40" s="198"/>
      <c r="W40" s="4"/>
      <c r="X40" s="138"/>
      <c r="Y40" s="138"/>
      <c r="Z40" s="162" t="str">
        <f>IFERROR(VLOOKUP(Y40, 【参考】数式用!$A$3:$B$48, 2, FALSE), "")</f>
        <v/>
      </c>
      <c r="AA40" s="78"/>
      <c r="AC40" s="221"/>
      <c r="AD40" s="221"/>
      <c r="AE40" s="221"/>
      <c r="AF40" s="221"/>
      <c r="AG40" s="221"/>
      <c r="AH40" s="221"/>
      <c r="AI40" s="221"/>
      <c r="AJ40" s="221"/>
      <c r="AK40" s="221"/>
      <c r="AL40" s="221"/>
      <c r="AM40" s="221"/>
      <c r="AN40" s="221"/>
      <c r="AO40" s="221"/>
    </row>
    <row r="41" spans="1:41" ht="38.25" customHeight="1">
      <c r="A41" s="27"/>
      <c r="B41" s="123">
        <f>B40+1</f>
        <v>2</v>
      </c>
      <c r="C41" s="177"/>
      <c r="D41" s="178"/>
      <c r="E41" s="178"/>
      <c r="F41" s="178"/>
      <c r="G41" s="178"/>
      <c r="H41" s="178"/>
      <c r="I41" s="178"/>
      <c r="J41" s="178"/>
      <c r="K41" s="178"/>
      <c r="L41" s="179"/>
      <c r="M41" s="188"/>
      <c r="N41" s="189"/>
      <c r="O41" s="189"/>
      <c r="P41" s="189"/>
      <c r="Q41" s="190"/>
      <c r="R41" s="183"/>
      <c r="S41" s="183"/>
      <c r="T41" s="183"/>
      <c r="U41" s="183"/>
      <c r="V41" s="183"/>
      <c r="W41" s="137"/>
      <c r="X41" s="139"/>
      <c r="Y41" s="139"/>
      <c r="Z41" s="160" t="str">
        <f>IFERROR(VLOOKUP(Y41, 【参考】数式用!$A$3:$B$48, 2, FALSE), "")</f>
        <v/>
      </c>
      <c r="AA41" s="38"/>
    </row>
    <row r="42" spans="1:41" ht="38.25" customHeight="1">
      <c r="A42" s="27"/>
      <c r="B42" s="123">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37"/>
      <c r="X42" s="139"/>
      <c r="Y42" s="139"/>
      <c r="Z42" s="160" t="str">
        <f>IFERROR(VLOOKUP(Y42, 【参考】数式用!$A$3:$B$48, 2, FALSE), "")</f>
        <v/>
      </c>
      <c r="AA42" s="38"/>
    </row>
    <row r="43" spans="1:41" ht="38.25" customHeight="1">
      <c r="A43" s="27"/>
      <c r="B43" s="123">
        <f t="shared" si="0"/>
        <v>4</v>
      </c>
      <c r="C43" s="177"/>
      <c r="D43" s="178"/>
      <c r="E43" s="178"/>
      <c r="F43" s="178"/>
      <c r="G43" s="178"/>
      <c r="H43" s="178"/>
      <c r="I43" s="178"/>
      <c r="J43" s="178"/>
      <c r="K43" s="178"/>
      <c r="L43" s="179"/>
      <c r="M43" s="188"/>
      <c r="N43" s="189"/>
      <c r="O43" s="189"/>
      <c r="P43" s="189"/>
      <c r="Q43" s="190"/>
      <c r="R43" s="183"/>
      <c r="S43" s="183"/>
      <c r="T43" s="183"/>
      <c r="U43" s="183"/>
      <c r="V43" s="183"/>
      <c r="W43" s="137"/>
      <c r="X43" s="139"/>
      <c r="Y43" s="139"/>
      <c r="Z43" s="160" t="str">
        <f>IFERROR(VLOOKUP(Y43, 【参考】数式用!$A$3:$B$48, 2, FALSE), "")</f>
        <v/>
      </c>
      <c r="AA43" s="38"/>
    </row>
    <row r="44" spans="1:41" ht="38.25" customHeight="1">
      <c r="A44" s="27"/>
      <c r="B44" s="123">
        <f t="shared" si="0"/>
        <v>5</v>
      </c>
      <c r="C44" s="177"/>
      <c r="D44" s="178"/>
      <c r="E44" s="178"/>
      <c r="F44" s="178"/>
      <c r="G44" s="178"/>
      <c r="H44" s="178"/>
      <c r="I44" s="178"/>
      <c r="J44" s="178"/>
      <c r="K44" s="178"/>
      <c r="L44" s="179"/>
      <c r="M44" s="188"/>
      <c r="N44" s="189"/>
      <c r="O44" s="189"/>
      <c r="P44" s="189"/>
      <c r="Q44" s="190"/>
      <c r="R44" s="183"/>
      <c r="S44" s="183"/>
      <c r="T44" s="183"/>
      <c r="U44" s="183"/>
      <c r="V44" s="183"/>
      <c r="W44" s="137"/>
      <c r="X44" s="139"/>
      <c r="Y44" s="139"/>
      <c r="Z44" s="160" t="str">
        <f>IFERROR(VLOOKUP(Y44, 【参考】数式用!$A$3:$B$48, 2, FALSE), "")</f>
        <v/>
      </c>
      <c r="AA44" s="38"/>
    </row>
    <row r="45" spans="1:41" ht="38.25" customHeight="1">
      <c r="A45" s="27"/>
      <c r="B45" s="123">
        <f t="shared" si="0"/>
        <v>6</v>
      </c>
      <c r="C45" s="177"/>
      <c r="D45" s="178"/>
      <c r="E45" s="178"/>
      <c r="F45" s="178"/>
      <c r="G45" s="178"/>
      <c r="H45" s="178"/>
      <c r="I45" s="178"/>
      <c r="J45" s="178"/>
      <c r="K45" s="178"/>
      <c r="L45" s="179"/>
      <c r="M45" s="185"/>
      <c r="N45" s="186"/>
      <c r="O45" s="186"/>
      <c r="P45" s="186"/>
      <c r="Q45" s="187"/>
      <c r="R45" s="183"/>
      <c r="S45" s="183"/>
      <c r="T45" s="183"/>
      <c r="U45" s="183"/>
      <c r="V45" s="183"/>
      <c r="W45" s="137"/>
      <c r="X45" s="139"/>
      <c r="Y45" s="139"/>
      <c r="Z45" s="160" t="str">
        <f>IFERROR(VLOOKUP(Y45, 【参考】数式用!$A$3:$B$48, 2, FALSE), "")</f>
        <v/>
      </c>
      <c r="AA45" s="38"/>
    </row>
    <row r="46" spans="1:41" ht="38.25" customHeight="1">
      <c r="A46" s="27"/>
      <c r="B46" s="123">
        <f t="shared" si="0"/>
        <v>7</v>
      </c>
      <c r="C46" s="177"/>
      <c r="D46" s="178"/>
      <c r="E46" s="178"/>
      <c r="F46" s="178"/>
      <c r="G46" s="178"/>
      <c r="H46" s="178"/>
      <c r="I46" s="178"/>
      <c r="J46" s="178"/>
      <c r="K46" s="178"/>
      <c r="L46" s="179"/>
      <c r="M46" s="140"/>
      <c r="N46" s="141"/>
      <c r="O46" s="141"/>
      <c r="P46" s="141"/>
      <c r="Q46" s="142"/>
      <c r="R46" s="183"/>
      <c r="S46" s="183"/>
      <c r="T46" s="183"/>
      <c r="U46" s="183"/>
      <c r="V46" s="183"/>
      <c r="W46" s="137"/>
      <c r="X46" s="139"/>
      <c r="Y46" s="139"/>
      <c r="Z46" s="160" t="str">
        <f>IFERROR(VLOOKUP(Y46, 【参考】数式用!$A$3:$B$48, 2, FALSE), "")</f>
        <v/>
      </c>
      <c r="AA46" s="38"/>
    </row>
    <row r="47" spans="1:41" ht="38.25" customHeight="1">
      <c r="A47" s="27"/>
      <c r="B47" s="123">
        <f t="shared" si="0"/>
        <v>8</v>
      </c>
      <c r="C47" s="177"/>
      <c r="D47" s="178"/>
      <c r="E47" s="178"/>
      <c r="F47" s="178"/>
      <c r="G47" s="178"/>
      <c r="H47" s="178"/>
      <c r="I47" s="178"/>
      <c r="J47" s="178"/>
      <c r="K47" s="178"/>
      <c r="L47" s="179"/>
      <c r="M47" s="185"/>
      <c r="N47" s="186"/>
      <c r="O47" s="186"/>
      <c r="P47" s="186"/>
      <c r="Q47" s="187"/>
      <c r="R47" s="183"/>
      <c r="S47" s="183"/>
      <c r="T47" s="183"/>
      <c r="U47" s="183"/>
      <c r="V47" s="183"/>
      <c r="W47" s="137"/>
      <c r="X47" s="139"/>
      <c r="Y47" s="139"/>
      <c r="Z47" s="160" t="str">
        <f>IFERROR(VLOOKUP(Y47, 【参考】数式用!$A$3:$B$48, 2, FALSE), "")</f>
        <v/>
      </c>
      <c r="AA47" s="38"/>
    </row>
    <row r="48" spans="1:41" ht="38.25" customHeight="1">
      <c r="A48" s="27"/>
      <c r="B48" s="123">
        <f t="shared" si="0"/>
        <v>9</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10</v>
      </c>
      <c r="C49" s="177"/>
      <c r="D49" s="178"/>
      <c r="E49" s="178"/>
      <c r="F49" s="178"/>
      <c r="G49" s="178"/>
      <c r="H49" s="178"/>
      <c r="I49" s="178"/>
      <c r="J49" s="178"/>
      <c r="K49" s="178"/>
      <c r="L49" s="179"/>
      <c r="M49" s="185"/>
      <c r="N49" s="186"/>
      <c r="O49" s="186"/>
      <c r="P49" s="186"/>
      <c r="Q49" s="187"/>
      <c r="R49" s="183"/>
      <c r="S49" s="183"/>
      <c r="T49" s="183"/>
      <c r="U49" s="183"/>
      <c r="V49" s="183"/>
      <c r="W49" s="137"/>
      <c r="X49" s="139"/>
      <c r="Y49" s="139"/>
      <c r="Z49" s="160" t="str">
        <f>IFERROR(VLOOKUP(Y49, 【参考】数式用!$A$3:$B$48, 2, FALSE), "")</f>
        <v/>
      </c>
      <c r="AA49" s="38"/>
    </row>
    <row r="50" spans="1:27" ht="38.25" customHeight="1">
      <c r="A50" s="27"/>
      <c r="B50" s="123">
        <f t="shared" si="0"/>
        <v>11</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12</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13</v>
      </c>
      <c r="C52" s="177"/>
      <c r="D52" s="178"/>
      <c r="E52" s="178"/>
      <c r="F52" s="178"/>
      <c r="G52" s="178"/>
      <c r="H52" s="178"/>
      <c r="I52" s="178"/>
      <c r="J52" s="178"/>
      <c r="K52" s="178"/>
      <c r="L52" s="179"/>
      <c r="M52" s="183"/>
      <c r="N52" s="183"/>
      <c r="O52" s="183"/>
      <c r="P52" s="183"/>
      <c r="Q52" s="183"/>
      <c r="R52" s="183"/>
      <c r="S52" s="183"/>
      <c r="T52" s="183"/>
      <c r="U52" s="183"/>
      <c r="V52" s="183"/>
      <c r="W52" s="137"/>
      <c r="X52" s="139"/>
      <c r="Y52" s="139"/>
      <c r="Z52" s="160" t="str">
        <f>IFERROR(VLOOKUP(Y52, 【参考】数式用!$A$3:$B$48, 2, FALSE), "")</f>
        <v/>
      </c>
      <c r="AA52" s="38"/>
    </row>
    <row r="53" spans="1:27" ht="38.25" customHeight="1">
      <c r="A53" s="27"/>
      <c r="B53" s="123">
        <f t="shared" si="0"/>
        <v>14</v>
      </c>
      <c r="C53" s="177"/>
      <c r="D53" s="178"/>
      <c r="E53" s="178"/>
      <c r="F53" s="178"/>
      <c r="G53" s="178"/>
      <c r="H53" s="178"/>
      <c r="I53" s="178"/>
      <c r="J53" s="178"/>
      <c r="K53" s="178"/>
      <c r="L53" s="179"/>
      <c r="M53" s="183"/>
      <c r="N53" s="183"/>
      <c r="O53" s="183"/>
      <c r="P53" s="183"/>
      <c r="Q53" s="183"/>
      <c r="R53" s="183"/>
      <c r="S53" s="183"/>
      <c r="T53" s="183"/>
      <c r="U53" s="183"/>
      <c r="V53" s="183"/>
      <c r="W53" s="137"/>
      <c r="X53" s="139"/>
      <c r="Y53" s="139"/>
      <c r="Z53" s="160" t="str">
        <f>IFERROR(VLOOKUP(Y53, 【参考】数式用!$A$3:$B$48, 2, FALSE), "")</f>
        <v/>
      </c>
      <c r="AA53" s="38"/>
    </row>
    <row r="54" spans="1:27" ht="38.25" customHeight="1">
      <c r="A54" s="27"/>
      <c r="B54" s="123">
        <f t="shared" si="0"/>
        <v>15</v>
      </c>
      <c r="C54" s="177"/>
      <c r="D54" s="178"/>
      <c r="E54" s="178"/>
      <c r="F54" s="178"/>
      <c r="G54" s="178"/>
      <c r="H54" s="178"/>
      <c r="I54" s="178"/>
      <c r="J54" s="178"/>
      <c r="K54" s="178"/>
      <c r="L54" s="179"/>
      <c r="M54" s="183"/>
      <c r="N54" s="183"/>
      <c r="O54" s="183"/>
      <c r="P54" s="183"/>
      <c r="Q54" s="183"/>
      <c r="R54" s="183"/>
      <c r="S54" s="183"/>
      <c r="T54" s="183"/>
      <c r="U54" s="183"/>
      <c r="V54" s="183"/>
      <c r="W54" s="137"/>
      <c r="X54" s="139"/>
      <c r="Y54" s="139"/>
      <c r="Z54" s="160" t="str">
        <f>IFERROR(VLOOKUP(Y54, 【参考】数式用!$A$3:$B$48, 2, FALSE), "")</f>
        <v/>
      </c>
      <c r="AA54" s="38"/>
    </row>
    <row r="55" spans="1:27" ht="38.25" customHeight="1">
      <c r="A55" s="27"/>
      <c r="B55" s="123">
        <f t="shared" si="0"/>
        <v>16</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17</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18</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19</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20</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21</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22</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23</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24</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25</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26</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27</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28</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29</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30</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31</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32</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33</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34</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35</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36</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37</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38</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39</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40</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41</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42</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43</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44</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45</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46</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47</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48</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49</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50</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51</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52</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53</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54</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55</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56</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57</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58</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59</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60</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thickBot="1">
      <c r="A139" s="27"/>
      <c r="B139" s="123">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0" zoomScaleNormal="120" zoomScaleSheetLayoutView="120" workbookViewId="0">
      <selection activeCell="Z17" sqref="Z17:AF17"/>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8" t="s">
        <v>3</v>
      </c>
      <c r="AD1" s="349"/>
      <c r="AE1" s="349"/>
      <c r="AF1" s="348" t="str">
        <f>IF(基本情報入力シート!C18="", "", 基本情報入力シート!C18)</f>
        <v>山口県</v>
      </c>
      <c r="AG1" s="349"/>
      <c r="AH1" s="349"/>
      <c r="AI1" s="349"/>
      <c r="AJ1" s="35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1" t="s">
        <v>1913</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3" t="s">
        <v>7</v>
      </c>
      <c r="B6" s="354"/>
      <c r="C6" s="354"/>
      <c r="D6" s="354"/>
      <c r="E6" s="354"/>
      <c r="F6" s="355"/>
      <c r="G6" s="341"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6" customFormat="1" ht="22.5" customHeight="1">
      <c r="A7" s="342" t="s">
        <v>6</v>
      </c>
      <c r="B7" s="343"/>
      <c r="C7" s="343"/>
      <c r="D7" s="343"/>
      <c r="E7" s="343"/>
      <c r="F7" s="344"/>
      <c r="G7" s="345" t="str">
        <f>IF(基本情報入力シート!M23="","",基本情報入力シート!M23)</f>
        <v/>
      </c>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7"/>
    </row>
    <row r="8" spans="1:47" s="6" customFormat="1" ht="12.75" customHeight="1">
      <c r="A8" s="330" t="s">
        <v>35</v>
      </c>
      <c r="B8" s="331"/>
      <c r="C8" s="331"/>
      <c r="D8" s="331"/>
      <c r="E8" s="331"/>
      <c r="F8" s="331"/>
      <c r="G8" s="107" t="s">
        <v>11</v>
      </c>
      <c r="H8" s="334" t="str">
        <f>IF(基本情報入力シート!AB24="－","",基本情報入力シート!AB24)</f>
        <v/>
      </c>
      <c r="I8" s="334"/>
      <c r="J8" s="334"/>
      <c r="K8" s="334"/>
      <c r="L8" s="33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1"/>
      <c r="B9" s="322"/>
      <c r="C9" s="322"/>
      <c r="D9" s="322"/>
      <c r="E9" s="322"/>
      <c r="F9" s="322"/>
      <c r="G9" s="336" t="str">
        <f>IF(基本情報入力シート!M25="","",基本情報入力シート!M25)</f>
        <v/>
      </c>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8"/>
    </row>
    <row r="10" spans="1:47" s="6" customFormat="1" ht="12" customHeight="1">
      <c r="A10" s="332"/>
      <c r="B10" s="333"/>
      <c r="C10" s="333"/>
      <c r="D10" s="333"/>
      <c r="E10" s="333"/>
      <c r="F10" s="333"/>
      <c r="G10" s="323" t="str">
        <f>IF(基本情報入力シート!M26="","",基本情報入力シート!M26)</f>
        <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1:47" s="6" customFormat="1" ht="15" customHeight="1">
      <c r="A11" s="339" t="s">
        <v>7</v>
      </c>
      <c r="B11" s="340"/>
      <c r="C11" s="340"/>
      <c r="D11" s="340"/>
      <c r="E11" s="340"/>
      <c r="F11" s="340"/>
      <c r="G11" s="341"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1"/>
    </row>
    <row r="12" spans="1:47" s="6" customFormat="1" ht="22.5" customHeight="1">
      <c r="A12" s="321" t="s">
        <v>36</v>
      </c>
      <c r="B12" s="322"/>
      <c r="C12" s="322"/>
      <c r="D12" s="322"/>
      <c r="E12" s="322"/>
      <c r="F12" s="322"/>
      <c r="G12" s="323" t="str">
        <f>IF(基本情報入力シート!M31="","",基本情報入力シート!M31)</f>
        <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5"/>
      <c r="AS12" s="41"/>
    </row>
    <row r="13" spans="1:47" s="6" customFormat="1" ht="17.25" customHeight="1">
      <c r="A13" s="326" t="s">
        <v>19</v>
      </c>
      <c r="B13" s="326"/>
      <c r="C13" s="326"/>
      <c r="D13" s="326"/>
      <c r="E13" s="326"/>
      <c r="F13" s="326"/>
      <c r="G13" s="327" t="s">
        <v>20</v>
      </c>
      <c r="H13" s="327"/>
      <c r="I13" s="327"/>
      <c r="J13" s="328"/>
      <c r="K13" s="329" t="str">
        <f>IF(基本情報入力シート!M32="","",基本情報入力シート!M32)</f>
        <v/>
      </c>
      <c r="L13" s="329"/>
      <c r="M13" s="329"/>
      <c r="N13" s="329"/>
      <c r="O13" s="329"/>
      <c r="P13" s="329"/>
      <c r="Q13" s="329"/>
      <c r="R13" s="329"/>
      <c r="S13" s="329"/>
      <c r="T13" s="329"/>
      <c r="U13" s="326" t="s">
        <v>21</v>
      </c>
      <c r="V13" s="326"/>
      <c r="W13" s="326"/>
      <c r="X13" s="326"/>
      <c r="Y13" s="329" t="str">
        <f>IF(基本情報入力シート!M33="","",基本情報入力シート!M33)</f>
        <v/>
      </c>
      <c r="Z13" s="329"/>
      <c r="AA13" s="329"/>
      <c r="AB13" s="329"/>
      <c r="AC13" s="329"/>
      <c r="AD13" s="329"/>
      <c r="AE13" s="329"/>
      <c r="AF13" s="329"/>
      <c r="AG13" s="329"/>
      <c r="AH13" s="329"/>
      <c r="AI13" s="329"/>
      <c r="AJ13" s="329"/>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0" t="s">
        <v>1914</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2"/>
      <c r="Z16" s="313">
        <f>'別紙様式3-2（補助金）'!F5</f>
        <v>0</v>
      </c>
      <c r="AA16" s="314"/>
      <c r="AB16" s="314"/>
      <c r="AC16" s="314"/>
      <c r="AD16" s="314"/>
      <c r="AE16" s="314"/>
      <c r="AF16" s="314"/>
      <c r="AG16" s="315" t="s">
        <v>38</v>
      </c>
      <c r="AH16" s="316"/>
      <c r="AI16" s="43" t="str">
        <f>IF(G7="", "", IF(AND(Z18&gt;=Z16,Z18&gt;=Z17), "〇", "×"))</f>
        <v/>
      </c>
      <c r="AK16" s="317"/>
      <c r="AL16" s="317"/>
      <c r="AM16" s="317"/>
      <c r="AN16" s="317"/>
      <c r="AO16" s="317"/>
      <c r="AP16" s="317"/>
      <c r="AQ16" s="317"/>
      <c r="AR16" s="317"/>
      <c r="AS16" s="317"/>
      <c r="AT16" s="317"/>
      <c r="AU16" s="317"/>
    </row>
    <row r="17" spans="1:47" ht="19.5" customHeight="1">
      <c r="A17" s="318" t="s">
        <v>1915</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20"/>
      <c r="Z17" s="307"/>
      <c r="AA17" s="307"/>
      <c r="AB17" s="307"/>
      <c r="AC17" s="307"/>
      <c r="AD17" s="307"/>
      <c r="AE17" s="307"/>
      <c r="AF17" s="307"/>
      <c r="AG17" s="308" t="s">
        <v>38</v>
      </c>
      <c r="AH17" s="309"/>
      <c r="AI17" s="82"/>
      <c r="AJ17" s="82"/>
    </row>
    <row r="18" spans="1:47" ht="19.5" customHeight="1">
      <c r="A18" s="304" t="s">
        <v>1916</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6"/>
      <c r="Z18" s="307"/>
      <c r="AA18" s="307"/>
      <c r="AB18" s="307"/>
      <c r="AC18" s="307"/>
      <c r="AD18" s="307"/>
      <c r="AE18" s="307"/>
      <c r="AF18" s="307"/>
      <c r="AG18" s="308" t="s">
        <v>38</v>
      </c>
      <c r="AH18" s="309"/>
      <c r="AI18" s="92"/>
      <c r="AJ18" s="92"/>
      <c r="AK18" s="44"/>
      <c r="AL18" s="44"/>
      <c r="AT18" s="42"/>
    </row>
    <row r="19" spans="1:47" s="6" customFormat="1" ht="36" customHeight="1">
      <c r="A19" s="290" t="s">
        <v>1917</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7" t="s">
        <v>1923</v>
      </c>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row>
    <row r="22" spans="1:47" ht="12" customHeight="1" thickBot="1">
      <c r="A22" s="303" t="s">
        <v>1929</v>
      </c>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row>
    <row r="23" spans="1:47" ht="21.95" customHeight="1" thickBot="1">
      <c r="A23" s="172"/>
      <c r="B23" s="298" t="s">
        <v>1924</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173" t="str">
        <f>IF(A23="✓","〇","")</f>
        <v/>
      </c>
      <c r="AJ23" s="167"/>
    </row>
    <row r="24" spans="1:47" ht="21.95" customHeight="1" thickBot="1">
      <c r="A24" s="172"/>
      <c r="B24" s="298" t="s">
        <v>1925</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2"/>
      <c r="AI24" s="173" t="str">
        <f>IF(A24="✓","〇","")</f>
        <v/>
      </c>
      <c r="AJ24" s="167"/>
    </row>
    <row r="25" spans="1:47" ht="18.75" customHeight="1" thickBot="1">
      <c r="A25" s="168"/>
      <c r="B25" s="291" t="s">
        <v>39</v>
      </c>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2"/>
      <c r="AI25" s="169" t="str">
        <f>IF(Z17=0,"",IF(A25="","×","○"))</f>
        <v/>
      </c>
    </row>
    <row r="26" spans="1:47" ht="36.6" customHeight="1">
      <c r="A26" s="293" t="s">
        <v>40</v>
      </c>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4"/>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6"/>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4" t="s">
        <v>1918</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5"/>
      <c r="AI30" s="43" t="str">
        <f>IF(G7="", "", IF(AND(B32="✓",AND(G34&lt;&gt;"",J34&lt;&gt;"",Q34&lt;&gt;"",S35&lt;&gt;"",Z35&lt;&gt;"")),"○","×"))</f>
        <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c r="H34" s="281"/>
      <c r="I34" s="53" t="s">
        <v>47</v>
      </c>
      <c r="J34" s="280"/>
      <c r="K34" s="281"/>
      <c r="L34" s="53" t="s">
        <v>48</v>
      </c>
      <c r="M34" s="54"/>
      <c r="N34" s="282" t="s">
        <v>6</v>
      </c>
      <c r="O34" s="282"/>
      <c r="P34" s="282"/>
      <c r="Q34" s="283" t="str">
        <f>IF(基本情報入力シート!M23="","", 基本情報入力シート!M23)</f>
        <v/>
      </c>
      <c r="R34" s="283"/>
      <c r="S34" s="283"/>
      <c r="T34" s="283"/>
      <c r="U34" s="283"/>
      <c r="V34" s="283"/>
      <c r="W34" s="283"/>
      <c r="X34" s="283"/>
      <c r="Y34" s="283"/>
      <c r="Z34" s="283"/>
      <c r="AA34" s="283"/>
      <c r="AB34" s="283"/>
      <c r="AC34" s="283"/>
      <c r="AD34" s="283"/>
      <c r="AE34" s="283"/>
      <c r="AF34" s="283"/>
      <c r="AG34" s="283"/>
      <c r="AH34" s="283"/>
      <c r="AI34" s="55"/>
      <c r="AJ34" s="101"/>
    </row>
    <row r="35" spans="1:36" s="56" customFormat="1" ht="19.5" customHeight="1">
      <c r="A35" s="52"/>
      <c r="B35" s="57"/>
      <c r="C35" s="53"/>
      <c r="D35" s="53"/>
      <c r="E35" s="53"/>
      <c r="F35" s="53"/>
      <c r="G35" s="53"/>
      <c r="H35" s="53"/>
      <c r="I35" s="53"/>
      <c r="J35" s="53"/>
      <c r="K35" s="53"/>
      <c r="L35" s="53"/>
      <c r="M35" s="53"/>
      <c r="N35" s="286" t="s">
        <v>49</v>
      </c>
      <c r="O35" s="286"/>
      <c r="P35" s="286"/>
      <c r="Q35" s="287" t="s">
        <v>15</v>
      </c>
      <c r="R35" s="287"/>
      <c r="S35" s="288" t="str">
        <f>IF(基本情報入力シート!M27="", "", 基本情報入力シート!M27)</f>
        <v/>
      </c>
      <c r="T35" s="288"/>
      <c r="U35" s="288"/>
      <c r="V35" s="288"/>
      <c r="W35" s="288"/>
      <c r="X35" s="289" t="s">
        <v>16</v>
      </c>
      <c r="Y35" s="289"/>
      <c r="Z35" s="288" t="str">
        <f>IF(基本情報入力シート!M28="", "", 基本情報入力シート!M28)</f>
        <v/>
      </c>
      <c r="AA35" s="288"/>
      <c r="AB35" s="288"/>
      <c r="AC35" s="288"/>
      <c r="AD35" s="288"/>
      <c r="AE35" s="288"/>
      <c r="AF35" s="288"/>
      <c r="AG35" s="288"/>
      <c r="AH35" s="288"/>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3" t="s">
        <v>1922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1923</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5" customHeight="1">
      <c r="A47" s="271" t="s">
        <v>1924</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70" t="str">
        <f>AI23</f>
        <v/>
      </c>
    </row>
    <row r="48" spans="1:36" ht="21.95" customHeight="1">
      <c r="A48" s="271" t="s">
        <v>1926</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70" t="str">
        <f>AI24</f>
        <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1927</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1" sqref="I11:J11"/>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69" t="s">
        <v>6</v>
      </c>
      <c r="B3" s="370"/>
      <c r="C3" s="371" t="str">
        <f>IF(基本情報入力シート!M23="","",基本情報入力シート!M23)</f>
        <v/>
      </c>
      <c r="D3" s="372"/>
      <c r="E3" s="372"/>
      <c r="F3" s="373"/>
      <c r="G3" s="82"/>
      <c r="H3" s="103"/>
      <c r="I3" s="368" t="s">
        <v>1920</v>
      </c>
      <c r="J3" s="368"/>
      <c r="K3" s="125"/>
      <c r="L3" s="124"/>
      <c r="M3" s="124"/>
      <c r="N3" s="124"/>
      <c r="O3" s="124"/>
      <c r="P3" s="124"/>
      <c r="Q3" s="124"/>
      <c r="R3" s="124"/>
      <c r="S3" s="124"/>
      <c r="T3" s="124"/>
      <c r="U3" s="124"/>
      <c r="V3" s="124"/>
    </row>
    <row r="4" spans="1:22" ht="45" customHeight="1" thickBot="1">
      <c r="A4" s="115"/>
      <c r="B4" s="115"/>
      <c r="C4" s="116"/>
      <c r="D4" s="117"/>
      <c r="E4" s="117"/>
      <c r="F4" s="117"/>
      <c r="G4" s="114"/>
      <c r="H4" s="118"/>
      <c r="I4" s="368"/>
      <c r="J4" s="368"/>
      <c r="K4" s="125"/>
      <c r="L4" s="124"/>
      <c r="M4" s="124"/>
      <c r="N4" s="124"/>
      <c r="O4" s="124"/>
      <c r="P4" s="124"/>
      <c r="Q4" s="124"/>
      <c r="R4" s="124"/>
      <c r="S4" s="124"/>
      <c r="T4" s="124"/>
      <c r="U4" s="124"/>
      <c r="V4" s="124"/>
    </row>
    <row r="5" spans="1:22" ht="24.95" customHeight="1">
      <c r="A5" s="384" t="s">
        <v>56</v>
      </c>
      <c r="B5" s="385"/>
      <c r="C5" s="385"/>
      <c r="D5" s="385"/>
      <c r="E5" s="386"/>
      <c r="F5" s="390">
        <f>IFERROR(SUM(I11:J110),"")</f>
        <v>0</v>
      </c>
      <c r="G5" s="114"/>
      <c r="H5" s="118"/>
      <c r="I5" s="368"/>
      <c r="J5" s="368"/>
      <c r="K5" s="125"/>
      <c r="L5" s="124"/>
      <c r="M5" s="124"/>
      <c r="N5" s="124"/>
      <c r="O5" s="124"/>
      <c r="P5" s="124"/>
      <c r="Q5" s="124"/>
      <c r="R5" s="124"/>
      <c r="S5" s="124"/>
      <c r="T5" s="124"/>
      <c r="U5" s="124"/>
      <c r="V5" s="124"/>
    </row>
    <row r="6" spans="1:22" ht="24.95" customHeight="1" thickBot="1">
      <c r="A6" s="387"/>
      <c r="B6" s="388"/>
      <c r="C6" s="388"/>
      <c r="D6" s="388"/>
      <c r="E6" s="389"/>
      <c r="F6" s="391"/>
      <c r="G6" s="114"/>
      <c r="H6" s="118"/>
      <c r="I6" s="368"/>
      <c r="J6" s="368"/>
    </row>
    <row r="7" spans="1:22" ht="21" customHeight="1" thickBot="1">
      <c r="A7" s="82"/>
      <c r="B7" s="82"/>
      <c r="C7" s="109"/>
      <c r="D7" s="82"/>
      <c r="E7" s="82"/>
      <c r="F7" s="82"/>
      <c r="G7" s="82"/>
      <c r="H7" s="103"/>
      <c r="I7" s="119"/>
      <c r="J7" s="82"/>
    </row>
    <row r="8" spans="1:22" ht="42.75" customHeight="1">
      <c r="A8" s="374"/>
      <c r="B8" s="377" t="s">
        <v>57</v>
      </c>
      <c r="C8" s="377" t="s">
        <v>26</v>
      </c>
      <c r="D8" s="380" t="s">
        <v>27</v>
      </c>
      <c r="E8" s="380"/>
      <c r="F8" s="381" t="s">
        <v>58</v>
      </c>
      <c r="G8" s="381" t="s">
        <v>29</v>
      </c>
      <c r="H8" s="392" t="s">
        <v>59</v>
      </c>
      <c r="I8" s="362" t="s">
        <v>60</v>
      </c>
      <c r="J8" s="363"/>
    </row>
    <row r="9" spans="1:22" ht="39" customHeight="1">
      <c r="A9" s="375"/>
      <c r="B9" s="378"/>
      <c r="C9" s="378"/>
      <c r="D9" s="369"/>
      <c r="E9" s="369"/>
      <c r="F9" s="382"/>
      <c r="G9" s="382"/>
      <c r="H9" s="393"/>
      <c r="I9" s="364"/>
      <c r="J9" s="365"/>
    </row>
    <row r="10" spans="1:22" ht="57.75" customHeight="1" thickBot="1">
      <c r="A10" s="376"/>
      <c r="B10" s="379"/>
      <c r="C10" s="379"/>
      <c r="D10" s="126" t="s">
        <v>31</v>
      </c>
      <c r="E10" s="126" t="s">
        <v>32</v>
      </c>
      <c r="F10" s="383"/>
      <c r="G10" s="383"/>
      <c r="H10" s="394"/>
      <c r="I10" s="366"/>
      <c r="J10" s="367"/>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0"/>
      <c r="J11" s="361"/>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6"/>
      <c r="J12" s="357"/>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6"/>
      <c r="J13" s="357"/>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6"/>
      <c r="J14" s="357"/>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6"/>
      <c r="J15" s="357"/>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6"/>
      <c r="J16" s="357"/>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6"/>
      <c r="J17" s="357"/>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6"/>
      <c r="J18" s="357"/>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6"/>
      <c r="J19" s="357"/>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6"/>
      <c r="J20" s="357"/>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6"/>
      <c r="J21" s="357"/>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6"/>
      <c r="J22" s="357"/>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6"/>
      <c r="J23" s="357"/>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6"/>
      <c r="J24" s="357"/>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6"/>
      <c r="J25" s="357"/>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6"/>
      <c r="J26" s="357"/>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6"/>
      <c r="J27" s="357"/>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6"/>
      <c r="J28" s="357"/>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6"/>
      <c r="J29" s="357"/>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6"/>
      <c r="J30" s="357"/>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6"/>
      <c r="J31" s="357"/>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6"/>
      <c r="J32" s="357"/>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6"/>
      <c r="J33" s="357"/>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6"/>
      <c r="J34" s="357"/>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6"/>
      <c r="J35" s="357"/>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6"/>
      <c r="J36" s="357"/>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6"/>
      <c r="J37" s="357"/>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6"/>
      <c r="J38" s="357"/>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6"/>
      <c r="J39" s="357"/>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6"/>
      <c r="J40" s="357"/>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6"/>
      <c r="J41" s="357"/>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6"/>
      <c r="J42" s="357"/>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6"/>
      <c r="J43" s="357"/>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6"/>
      <c r="J44" s="357"/>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6"/>
      <c r="J45" s="357"/>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6"/>
      <c r="J46" s="357"/>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6"/>
      <c r="J47" s="357"/>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6"/>
      <c r="J48" s="357"/>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6"/>
      <c r="J49" s="357"/>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6"/>
      <c r="J50" s="357"/>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6"/>
      <c r="J51" s="357"/>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6"/>
      <c r="J52" s="357"/>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6"/>
      <c r="J53" s="357"/>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6"/>
      <c r="J54" s="357"/>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6"/>
      <c r="J55" s="357"/>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6"/>
      <c r="J56" s="357"/>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6"/>
      <c r="J57" s="357"/>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6"/>
      <c r="J58" s="357"/>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6"/>
      <c r="J59" s="357"/>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6"/>
      <c r="J60" s="357"/>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6"/>
      <c r="J61" s="357"/>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6"/>
      <c r="J62" s="357"/>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6"/>
      <c r="J63" s="357"/>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6"/>
      <c r="J64" s="357"/>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6"/>
      <c r="J65" s="357"/>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6"/>
      <c r="J66" s="357"/>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6"/>
      <c r="J67" s="357"/>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6"/>
      <c r="J68" s="357"/>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6"/>
      <c r="J69" s="357"/>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6"/>
      <c r="J70" s="357"/>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6"/>
      <c r="J71" s="357"/>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6"/>
      <c r="J72" s="357"/>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6"/>
      <c r="J73" s="357"/>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6"/>
      <c r="J74" s="357"/>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6"/>
      <c r="J75" s="357"/>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6"/>
      <c r="J76" s="357"/>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6"/>
      <c r="J77" s="357"/>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6"/>
      <c r="J78" s="357"/>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6"/>
      <c r="J79" s="357"/>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6"/>
      <c r="J80" s="357"/>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6"/>
      <c r="J81" s="357"/>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6"/>
      <c r="J82" s="357"/>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6"/>
      <c r="J83" s="357"/>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6"/>
      <c r="J84" s="357"/>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6"/>
      <c r="J85" s="357"/>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6"/>
      <c r="J86" s="357"/>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6"/>
      <c r="J87" s="357"/>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6"/>
      <c r="J88" s="357"/>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6"/>
      <c r="J89" s="357"/>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6"/>
      <c r="J90" s="357"/>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6"/>
      <c r="J91" s="357"/>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6"/>
      <c r="J92" s="357"/>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6"/>
      <c r="J93" s="357"/>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6"/>
      <c r="J94" s="357"/>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6"/>
      <c r="J95" s="357"/>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6"/>
      <c r="J96" s="357"/>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6"/>
      <c r="J97" s="357"/>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6"/>
      <c r="J98" s="357"/>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6"/>
      <c r="J99" s="357"/>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6"/>
      <c r="J100" s="357"/>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6"/>
      <c r="J101" s="357"/>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6"/>
      <c r="J102" s="357"/>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6"/>
      <c r="J103" s="357"/>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6"/>
      <c r="J104" s="357"/>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6"/>
      <c r="J105" s="357"/>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6"/>
      <c r="J106" s="357"/>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6"/>
      <c r="J107" s="357"/>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6"/>
      <c r="J108" s="357"/>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6"/>
      <c r="J109" s="357"/>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8"/>
      <c r="J110" s="359"/>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青島　昌平</cp:lastModifiedBy>
  <cp:revision/>
  <dcterms:created xsi:type="dcterms:W3CDTF">2023-01-10T13:53:21Z</dcterms:created>
  <dcterms:modified xsi:type="dcterms:W3CDTF">2026-01-27T07:56:20Z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