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FAB374B0-BC32-4A01-B7C6-860F80F52C31}" xr6:coauthVersionLast="47" xr6:coauthVersionMax="47" xr10:uidLastSave="{00000000-0000-0000-0000-000000000000}"/>
  <workbookProtection workbookAlgorithmName="SHA-512" workbookHashValue="kwcyvo+f2MdmPv5cjtY+Nv9BVJMw0vEnF3/lkjjPS9re91boi03i5kLP1TMo+bMwGSjtPcFBIAKSd3i4ObDU4w==" workbookSaltValue="Nb6k+kjDxmo/w0o4uTGyGA=="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<sst xmlns="http://schemas.openxmlformats.org/spreadsheetml/2006/main" count="228" uniqueCount="112">
  <si>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</si>
  <si>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</si>
  <si>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</si>
  <si>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</si>
  <si>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</si>
  <si>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</si>
  <si>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</si>
  <si>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</si>
  <si>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</si>
  <si>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</si>
  <si>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</si>
  <si>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</si>
  <si>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</si>
  <si>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</si>
  <si>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</si>
  <si>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</si>
  <si>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</si>
  <si>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</si>
  <si>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</si>
  <si>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</si>
  <si>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</si>
  <si>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</si>
  <si>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</si>
  <si>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</si>
  <si>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</si>
  <si>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</si>
  <si>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</si>
  <si>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</si>
  <si>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</si>
  <si>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</si>
  <si>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</si>
  <si>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</si>
  <si>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</si>
  <si>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</si>
  <si>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</si>
  <si>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</si>
  <si>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</si>
  <si>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</si>
  <si>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</si>
  <si>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</si>
  <si>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</si>
  <si>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</si>
  <si>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</si>
  <si>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</si>
  <si>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</si>
  <si>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</si>
  <si>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</si>
  <si>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</si>
  <si>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</si>
  <si>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</si>
  <si>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</si>
  <si>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</si>
  <si>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</si>
  <si>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</si>
  <si>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</si>
  <si>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</si>
  <si>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</si>
  <si>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</si>
  <si>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</si>
  <si>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</si>
  <si>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</si>
  <si>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</si>
  <si>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</si>
  <si>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</si>
  <si>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</si>
  <si>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</si>
  <si>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</si>
  <si>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</si>
  <si>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</si>
  <si>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</si>
  <si>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</si>
  <si>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</si>
  <si>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</si>
  <si>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</si>
  <si>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</si>
  <si>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</si>
  <si>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</si>
  <si>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</si>
  <si>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</si>
  <si>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</si>
  <si>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</si>
  <si>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</si>
  <si>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</si>
  <si>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</si>
  <si>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</si>
  <si>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</si>
  <si>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</si>
  <si>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</si>
  <si>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</si>
  <si>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</si>
  <si>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</si>
  <si>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</si>
  <si>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</si>
  <si>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</si>
  <si>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</si>
  <si>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</si>
  <si>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</si>
  <si>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</si>
  <si>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</si>
  <si>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</si>
  <si>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</si>
  <si>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</si>
  <si>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</si>
  <si>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</si>
  <si>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</si>
  <si>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</si>
  <si>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</si>
  <si>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</si>
  <si>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</si>
  <si>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有形固定資産減価償却率が平均値より高く、増加傾向にあることから、更新時期を迎えている施設が増加していると思慮される。
　管路経年化率は、平均値とほぼ同様の推移をしているが、管路更新率が平均値を下回っている。
　老朽施設の解消を図るため、施設整備計画である「水道事業ビジョン」に基づき、耐用年数を経過した水道管路及び施設を計画的に更新し、水道水の安定供給と有収率の向上を図る。</t>
    <rPh sb="169" eb="172">
      <t>スイドウスイ</t>
    </rPh>
    <rPh sb="185" eb="186">
      <t>ハカ</t>
    </rPh>
    <phoneticPr fontId="4"/>
  </si>
  <si>
    <r>
      <t>　萩市の上水道事業は、昭和11年に創設、昭和36年に地方公営企業法の適用を受け、平成29年4月1日に簡易水道事業等を全て経営統合し、全市域の水道事業を一つの上水道事業として経営している。
　経常収支比率は100％を上回っており、経営状況は健全な水準を保っている。
　流動比率は、理想比率200％以上とされており、短期債務に対する支払能力は安定している。
　企業債残高対給水収益比率は、経営統合及び大規模整備事業の実施に伴い企業債残高が増加したため、平均値を上回っている。比率の増加を抑えるため、適正な料金水準や企業債借入額の圧縮等を検討する必要がある。
　</t>
    </r>
    <r>
      <rPr>
        <sz val="11"/>
        <rFont val="ＭＳ ゴシック"/>
        <family val="3"/>
        <charset val="128"/>
      </rPr>
      <t>料金回収率は、総務省通知に基づく繰出基準及び市財政課との協議による補助金等の収入があるため、平均値より低い数値となっている。
　給水原価は、建設改良事業費の増加に伴う企業債利息の増加及び委託料等の経常費用の増加の影響により、前年度を上回った。</t>
    </r>
    <r>
      <rPr>
        <sz val="11"/>
        <color rgb="FFFF0000"/>
        <rFont val="ＭＳ ゴシック"/>
        <family val="3"/>
        <charset val="128"/>
      </rPr>
      <t xml:space="preserve">
　</t>
    </r>
    <r>
      <rPr>
        <sz val="11"/>
        <rFont val="ＭＳ ゴシック"/>
        <family val="3"/>
        <charset val="128"/>
      </rPr>
      <t>有収率は、管路の経年化に伴い減少傾向となっている。</t>
    </r>
    <r>
      <rPr>
        <sz val="11"/>
        <color rgb="FFFF0000"/>
        <rFont val="ＭＳ ゴシック"/>
        <family val="3"/>
        <charset val="128"/>
      </rPr>
      <t xml:space="preserve">
</t>
    </r>
    <r>
      <rPr>
        <sz val="11"/>
        <rFont val="ＭＳ ゴシック"/>
        <family val="3"/>
        <charset val="128"/>
      </rPr>
      <t>　引き続き、経年管路の更新や漏水調査による早期漏水箇所の特定を行い、有収率の向上を図るとともに経営の健全化に努める。</t>
    </r>
    <rPh sb="196" eb="197">
      <t>オヨ</t>
    </rPh>
    <rPh sb="198" eb="201">
      <t>ダイキボ</t>
    </rPh>
    <rPh sb="201" eb="205">
      <t>セイビジギョウ</t>
    </rPh>
    <rPh sb="206" eb="208">
      <t>ジッシ</t>
    </rPh>
    <rPh sb="209" eb="210">
      <t>トモナ</t>
    </rPh>
    <rPh sb="211" eb="214">
      <t>キギョウサイ</t>
    </rPh>
    <rPh sb="214" eb="216">
      <t>ザンダカ</t>
    </rPh>
    <rPh sb="235" eb="237">
      <t>ヒリツ</t>
    </rPh>
    <rPh sb="238" eb="240">
      <t>ゾウカ</t>
    </rPh>
    <rPh sb="241" eb="242">
      <t>オサ</t>
    </rPh>
    <rPh sb="247" eb="249">
      <t>テキセイ</t>
    </rPh>
    <rPh sb="250" eb="254">
      <t>リョウキンスイジュン</t>
    </rPh>
    <rPh sb="255" eb="258">
      <t>キギョウサイ</t>
    </rPh>
    <rPh sb="258" eb="261">
      <t>カリイレガク</t>
    </rPh>
    <rPh sb="262" eb="264">
      <t>アッシュク</t>
    </rPh>
    <rPh sb="264" eb="265">
      <t>トウ</t>
    </rPh>
    <rPh sb="266" eb="268">
      <t>ケントウ</t>
    </rPh>
    <rPh sb="270" eb="272">
      <t>ヒツヨウ</t>
    </rPh>
    <rPh sb="278" eb="283">
      <t>リョウキンカイシュウリツ</t>
    </rPh>
    <rPh sb="285" eb="290">
      <t>ソウムショウツウチ</t>
    </rPh>
    <rPh sb="291" eb="292">
      <t>モト</t>
    </rPh>
    <rPh sb="294" eb="296">
      <t>クリダ</t>
    </rPh>
    <rPh sb="296" eb="298">
      <t>キジュン</t>
    </rPh>
    <rPh sb="298" eb="299">
      <t>オヨ</t>
    </rPh>
    <rPh sb="300" eb="304">
      <t>シザイセイカ</t>
    </rPh>
    <rPh sb="306" eb="308">
      <t>キョウギ</t>
    </rPh>
    <rPh sb="311" eb="314">
      <t>ホジョキン</t>
    </rPh>
    <rPh sb="314" eb="315">
      <t>トウ</t>
    </rPh>
    <rPh sb="316" eb="318">
      <t>シュウニュウ</t>
    </rPh>
    <rPh sb="324" eb="327">
      <t>ヘイキンチ</t>
    </rPh>
    <rPh sb="329" eb="330">
      <t>ヒク</t>
    </rPh>
    <rPh sb="331" eb="333">
      <t>スウチ</t>
    </rPh>
    <rPh sb="348" eb="355">
      <t>ケンセツカイリョウジギョウヒ</t>
    </rPh>
    <rPh sb="356" eb="358">
      <t>ゾウカ</t>
    </rPh>
    <rPh sb="359" eb="360">
      <t>トモナ</t>
    </rPh>
    <rPh sb="361" eb="366">
      <t>キギョウサイリソク</t>
    </rPh>
    <rPh sb="367" eb="370">
      <t>ゾウカオヨ</t>
    </rPh>
    <rPh sb="371" eb="375">
      <t>イタクリョウトウ</t>
    </rPh>
    <rPh sb="381" eb="383">
      <t>ゾウカ</t>
    </rPh>
    <rPh sb="384" eb="386">
      <t>エイキョウ</t>
    </rPh>
    <rPh sb="394" eb="395">
      <t>ウエ</t>
    </rPh>
    <rPh sb="406" eb="408">
      <t>カンロ</t>
    </rPh>
    <rPh sb="409" eb="412">
      <t>ケイネンカ</t>
    </rPh>
    <rPh sb="413" eb="414">
      <t>トモナ</t>
    </rPh>
    <rPh sb="415" eb="419">
      <t>ゲンショウケイコウ</t>
    </rPh>
    <rPh sb="427" eb="429">
      <t>エイキョウ</t>
    </rPh>
    <rPh sb="431" eb="433">
      <t>ゾウカ</t>
    </rPh>
    <rPh sb="436" eb="438">
      <t>ゲンショウ</t>
    </rPh>
    <rPh sb="443" eb="445">
      <t>ケイカク</t>
    </rPh>
    <rPh sb="445" eb="446">
      <t>テキ</t>
    </rPh>
    <rPh sb="447" eb="448">
      <t>オコナ</t>
    </rPh>
    <rPh sb="450" eb="453">
      <t>ケイカクテキ</t>
    </rPh>
    <rPh sb="454" eb="455">
      <t>クワ</t>
    </rPh>
    <rPh sb="458" eb="459">
      <t>オコナ</t>
    </rPh>
    <rPh sb="471" eb="472">
      <t>オコナ</t>
    </rPh>
    <rPh sb="477" eb="480">
      <t>ゼンネンド</t>
    </rPh>
    <rPh sb="481" eb="483">
      <t>スイジュンイジコウホウトウケイエイケンゼンカツト</t>
    </rPh>
    <phoneticPr fontId="4"/>
  </si>
  <si>
    <t>　萩市の水道事業は、適正な料金収入の確保や経費の抑制に努めているが、離島や中山間地域等の施設を多く抱えていることから、一般会計からの繰入を必要とする状況にある。
　また、経営状況は健全な水準を保っているものの、近年の物価高騰の影響や老朽施設の更新等の実施に伴う大規模な支出が見込まれる。
　このような中、水道水の安定供給と経営の健全化を図るため、これまでの事業効果を検証しながら、中長期的な施設整備計画である「水道事業ビジョン」の見直しを行っていく。</t>
    <rPh sb="105" eb="107">
      <t>キンネン</t>
    </rPh>
    <rPh sb="113" eb="115">
      <t>エイキョウ</t>
    </rPh>
    <rPh sb="128" eb="129">
      <t>トモナ</t>
    </rPh>
    <rPh sb="130" eb="133">
      <t>ダイキボ</t>
    </rPh>
    <rPh sb="134" eb="136">
      <t>シシュツ</t>
    </rPh>
    <rPh sb="150" eb="151">
      <t>ナカ</t>
    </rPh>
    <rPh sb="168" eb="169">
      <t>ハカ</t>
    </rPh>
    <rPh sb="183" eb="185">
      <t>ケンショウ</t>
    </rPh>
    <rPh sb="219" eb="22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</si>
</sst>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0.37</c:v>
                </c:pt>
                <c:pt idx="2">
                  <c:v>0.33</c:v>
                </c:pt>
                <c:pt idx="3">
                  <c:v>0.25</c:v>
                </c:pt>
                <c:pt idx="4">
                  <c:v>0.17</c:v>
                </c:pt>
              </c:numCache>
            </c:numRef>
          </c:val>
          <c:extLst>
            <c:ext xmlns:c16="http://schemas.microsoft.com/office/drawing/2014/chart" uri="{C3380CC4-5D6E-409C-BE32-E72D297353CC}">
              <c16:uniqueId val="{00000000-D566-41DD-9774-086509E64D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566-41DD-9774-086509E64D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78.42</c:v>
                </c:pt>
                <c:pt idx="1">
                  <c:v>74.209999999999994</c:v>
                </c:pt>
                <c:pt idx="2">
                  <c:v>73.36</c:v>
                </c:pt>
                <c:pt idx="3">
                  <c:v>71.89</c:v>
                </c:pt>
                <c:pt idx="4">
                  <c:v>71.94</c:v>
                </c:pt>
              </c:numCache>
            </c:numRef>
          </c:val>
          <c:extLst>
            <c:ext xmlns:c16="http://schemas.microsoft.com/office/drawing/2014/chart" uri="{C3380CC4-5D6E-409C-BE32-E72D297353CC}">
              <c16:uniqueId val="{00000000-53D3-4564-B262-C134221F39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3D3-4564-B262-C134221F39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73.84</c:v>
                </c:pt>
                <c:pt idx="1">
                  <c:v>76.650000000000006</c:v>
                </c:pt>
                <c:pt idx="2">
                  <c:v>76.510000000000005</c:v>
                </c:pt>
                <c:pt idx="3">
                  <c:v>76.010000000000005</c:v>
                </c:pt>
                <c:pt idx="4">
                  <c:v>74.8</c:v>
                </c:pt>
              </c:numCache>
            </c:numRef>
          </c:val>
          <c:extLst>
            <c:ext xmlns:c16="http://schemas.microsoft.com/office/drawing/2014/chart" uri="{C3380CC4-5D6E-409C-BE32-E72D297353CC}">
              <c16:uniqueId val="{00000000-FF19-404D-ABC5-9018ADBE7C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F19-404D-ABC5-9018ADBE7C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106.8</c:v>
                </c:pt>
                <c:pt idx="1">
                  <c:v>107.45</c:v>
                </c:pt>
                <c:pt idx="2">
                  <c:v>104.75</c:v>
                </c:pt>
                <c:pt idx="3">
                  <c:v>109.63</c:v>
                </c:pt>
                <c:pt idx="4">
                  <c:v>106.49</c:v>
                </c:pt>
              </c:numCache>
            </c:numRef>
          </c:val>
          <c:extLst>
            <c:ext xmlns:c16="http://schemas.microsoft.com/office/drawing/2014/chart" uri="{C3380CC4-5D6E-409C-BE32-E72D297353CC}">
              <c16:uniqueId val="{00000000-1F4D-4D66-B01E-561B63A0FE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F4D-4D66-B01E-561B63A0FE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54.4</c:v>
                </c:pt>
                <c:pt idx="1">
                  <c:v>55.84</c:v>
                </c:pt>
                <c:pt idx="2">
                  <c:v>56.99</c:v>
                </c:pt>
                <c:pt idx="3">
                  <c:v>58.1</c:v>
                </c:pt>
                <c:pt idx="4">
                  <c:v>58.9</c:v>
                </c:pt>
              </c:numCache>
            </c:numRef>
          </c:val>
          <c:extLst>
            <c:ext xmlns:c16="http://schemas.microsoft.com/office/drawing/2014/chart" uri="{C3380CC4-5D6E-409C-BE32-E72D297353CC}">
              <c16:uniqueId val="{00000000-C772-45B9-984E-167666BD87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772-45B9-984E-167666BD87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18.57</c:v>
                </c:pt>
                <c:pt idx="1">
                  <c:v>19.5</c:v>
                </c:pt>
                <c:pt idx="2">
                  <c:v>21.1</c:v>
                </c:pt>
                <c:pt idx="3">
                  <c:v>21.49</c:v>
                </c:pt>
                <c:pt idx="4">
                  <c:v>23.62</c:v>
                </c:pt>
              </c:numCache>
            </c:numRef>
          </c:val>
          <c:extLst>
            <c:ext xmlns:c16="http://schemas.microsoft.com/office/drawing/2014/chart" uri="{C3380CC4-5D6E-409C-BE32-E72D297353CC}">
              <c16:uniqueId val="{00000000-7D07-4380-99CB-3D75401ACD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D07-4380-99CB-3D75401ACD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51-46FF-BE37-6050E687D7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351-46FF-BE37-6050E687D7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484.72</c:v>
                </c:pt>
                <c:pt idx="1">
                  <c:v>437.67</c:v>
                </c:pt>
                <c:pt idx="2">
                  <c:v>497.35</c:v>
                </c:pt>
                <c:pt idx="3">
                  <c:v>453.97</c:v>
                </c:pt>
                <c:pt idx="4">
                  <c:v>470.69</c:v>
                </c:pt>
              </c:numCache>
            </c:numRef>
          </c:val>
          <c:extLst>
            <c:ext xmlns:c16="http://schemas.microsoft.com/office/drawing/2014/chart" uri="{C3380CC4-5D6E-409C-BE32-E72D297353CC}">
              <c16:uniqueId val="{00000000-C4F8-40DC-A66B-4A49A778F8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4F8-40DC-A66B-4A49A778F8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677.53</c:v>
                </c:pt>
                <c:pt idx="1">
                  <c:v>673.51</c:v>
                </c:pt>
                <c:pt idx="2">
                  <c:v>676.79</c:v>
                </c:pt>
                <c:pt idx="3">
                  <c:v>727.32</c:v>
                </c:pt>
                <c:pt idx="4">
                  <c:v>892.1</c:v>
                </c:pt>
              </c:numCache>
            </c:numRef>
          </c:val>
          <c:extLst>
            <c:ext xmlns:c16="http://schemas.microsoft.com/office/drawing/2014/chart" uri="{C3380CC4-5D6E-409C-BE32-E72D297353CC}">
              <c16:uniqueId val="{00000000-C990-4621-96DF-4E93498FBC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990-4621-96DF-4E93498FBC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74.61</c:v>
                </c:pt>
                <c:pt idx="1">
                  <c:v>74.760000000000005</c:v>
                </c:pt>
                <c:pt idx="2">
                  <c:v>73.11</c:v>
                </c:pt>
                <c:pt idx="3">
                  <c:v>76.37</c:v>
                </c:pt>
                <c:pt idx="4">
                  <c:v>73.2</c:v>
                </c:pt>
              </c:numCache>
            </c:numRef>
          </c:val>
          <c:extLst>
            <c:ext xmlns:c16="http://schemas.microsoft.com/office/drawing/2014/chart" uri="{C3380CC4-5D6E-409C-BE32-E72D297353CC}">
              <c16:uniqueId val="{00000000-0790-46E9-8E75-FAC85DEEA0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0790-46E9-8E75-FAC85DEEA0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168.09</c:v>
                </c:pt>
                <c:pt idx="1">
                  <c:v>168.4</c:v>
                </c:pt>
                <c:pt idx="2">
                  <c:v>173.14</c:v>
                </c:pt>
                <c:pt idx="3">
                  <c:v>166.99</c:v>
                </c:pt>
                <c:pt idx="4">
                  <c:v>174.92</c:v>
                </c:pt>
              </c:numCache>
            </c:numRef>
          </c:val>
          <c:extLst>
            <c:ext xmlns:c16="http://schemas.microsoft.com/office/drawing/2014/chart" uri="{C3380CC4-5D6E-409C-BE32-E72D297353CC}">
              <c16:uniqueId val="{00000000-D647-4FD6-9BE1-65AC7DDB16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647-4FD6-9BE1-65AC7DDB16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2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萩市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41637</v>
      </c>
      <c r="AM8" s="44"/>
      <c r="AN8" s="44"/>
      <c r="AO8" s="44"/>
      <c r="AP8" s="44"/>
      <c r="AQ8" s="44"/>
      <c r="AR8" s="44"/>
      <c r="AS8" s="44"/>
      <c r="AT8" s="45">
        <f>データ!$S$6</f>
        <v>698.31</v>
      </c>
      <c r="AU8" s="46"/>
      <c r="AV8" s="46"/>
      <c r="AW8" s="46"/>
      <c r="AX8" s="46"/>
      <c r="AY8" s="46"/>
      <c r="AZ8" s="46"/>
      <c r="BA8" s="46"/>
      <c r="BB8" s="47">
        <f>データ!$T$6</f>
        <v>59.63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54.55</v>
      </c>
      <c r="J10" s="46"/>
      <c r="K10" s="46"/>
      <c r="L10" s="46"/>
      <c r="M10" s="46"/>
      <c r="N10" s="46"/>
      <c r="O10" s="81"/>
      <c r="P10" s="47">
        <f>データ!$P$6</f>
        <v>93.54</v>
      </c>
      <c r="Q10" s="47"/>
      <c r="R10" s="47"/>
      <c r="S10" s="47"/>
      <c r="T10" s="47"/>
      <c r="U10" s="47"/>
      <c r="V10" s="47"/>
      <c r="W10" s="44">
        <f>データ!$Q$6</f>
        <v>2233</v>
      </c>
      <c r="X10" s="44"/>
      <c r="Y10" s="44"/>
      <c r="Z10" s="44"/>
      <c r="AA10" s="44"/>
      <c r="AB10" s="44"/>
      <c r="AC10" s="44"/>
      <c r="AD10" s="2"/>
      <c r="AE10" s="2"/>
      <c r="AF10" s="2"/>
      <c r="AG10" s="2"/>
      <c r="AH10" s="2"/>
      <c r="AI10" s="2"/>
      <c r="AJ10" s="2"/>
      <c r="AK10" s="2"/>
      <c r="AL10" s="44">
        <f>データ!$U$6</f>
        <v>38425</v>
      </c>
      <c r="AM10" s="44"/>
      <c r="AN10" s="44"/>
      <c r="AO10" s="44"/>
      <c r="AP10" s="44"/>
      <c r="AQ10" s="44"/>
      <c r="AR10" s="44"/>
      <c r="AS10" s="44"/>
      <c r="AT10" s="45">
        <f>データ!$V$6</f>
        <v>113.28</v>
      </c>
      <c r="AU10" s="46"/>
      <c r="AV10" s="46"/>
      <c r="AW10" s="46"/>
      <c r="AX10" s="46"/>
      <c r="AY10" s="46"/>
      <c r="AZ10" s="46"/>
      <c r="BA10" s="46"/>
      <c r="BB10" s="47">
        <f>データ!$W$6</f>
        <v>339.2</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9"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9"/>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9"/>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9"/>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9"/>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9"/>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9"/>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9"/>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9"/>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9"/>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9"/>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9"/>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9"/>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9"/>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9"/>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9"/>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9"/>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9"/>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9"/>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9"/>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9"/>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9"/>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9"/>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9"/>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9"/>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9"/>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9"/>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9"/>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9"/>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9"/>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9"/>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9"/>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9"/>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9"/>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9"/>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9"/>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9"/>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9"/>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9"/>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9"/>
      <c r="BM59" s="57"/>
      <c r="BN59" s="57"/>
      <c r="BO59" s="57"/>
      <c r="BP59" s="57"/>
      <c r="BQ59" s="57"/>
      <c r="BR59" s="57"/>
      <c r="BS59" s="57"/>
      <c r="BT59" s="57"/>
      <c r="BU59" s="57"/>
      <c r="BV59" s="57"/>
      <c r="BW59" s="57"/>
      <c r="BX59" s="57"/>
      <c r="BY59" s="57"/>
      <c r="BZ59" s="58"/>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9"/>
      <c r="BM60" s="57"/>
      <c r="BN60" s="57"/>
      <c r="BO60" s="57"/>
      <c r="BP60" s="57"/>
      <c r="BQ60" s="57"/>
      <c r="BR60" s="57"/>
      <c r="BS60" s="57"/>
      <c r="BT60" s="57"/>
      <c r="BU60" s="57"/>
      <c r="BV60" s="57"/>
      <c r="BW60" s="57"/>
      <c r="BX60" s="57"/>
      <c r="BY60" s="57"/>
      <c r="BZ60" s="58"/>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9"/>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9"/>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AI+JR1dyoAq1JhOf/hhn1rcYw1rbdRBHRrXwkMxhiCcQsnZTVLUmWFOtkE2CaDdG3eD+R+HezMQz+Kuy9R/0w==" saltValue="po1+0shPURL3byhNlVBmR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352047</v>
      </c>
      <c r="D6" s="20">
        <f t="shared" si="3"/>
        <v>46</v>
      </c>
      <c r="E6" s="20">
        <f t="shared" si="3"/>
        <v>1</v>
      </c>
      <c r="F6" s="20">
        <f t="shared" si="3"/>
        <v>0</v>
      </c>
      <c r="G6" s="20">
        <f t="shared" si="3"/>
        <v>1</v>
      </c>
      <c r="H6" s="20" t="str">
        <f t="shared" si="3"/>
        <v>山口県　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54.55</v>
      </c>
      <c r="P6" s="21">
        <f t="shared" si="3"/>
        <v>93.54</v>
      </c>
      <c r="Q6" s="21">
        <f t="shared" si="3"/>
        <v>2233</v>
      </c>
      <c r="R6" s="21">
        <f t="shared" si="3"/>
        <v>41637</v>
      </c>
      <c r="S6" s="21">
        <f t="shared" si="3"/>
        <v>698.31</v>
      </c>
      <c r="T6" s="21">
        <f t="shared" si="3"/>
        <v>59.63</v>
      </c>
      <c r="U6" s="21">
        <f t="shared" si="3"/>
        <v>38425</v>
      </c>
      <c r="V6" s="21">
        <f t="shared" si="3"/>
        <v>113.28</v>
      </c>
      <c r="W6" s="21">
        <f t="shared" si="3"/>
        <v>339.2</v>
      </c>
      <c r="X6" s="22">
        <f>IF(X7="",NA(),X7)</f>
        <v>106.8</v>
      </c>
      <c r="Y6" s="22">
        <f t="shared" ref="Y6:AG6" si="4">IF(Y7="",NA(),Y7)</f>
        <v>107.45</v>
      </c>
      <c r="Z6" s="22">
        <f t="shared" si="4"/>
        <v>104.75</v>
      </c>
      <c r="AA6" s="22">
        <f t="shared" si="4"/>
        <v>109.63</v>
      </c>
      <c r="AB6" s="22">
        <f t="shared" si="4"/>
        <v>106.49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484.72</v>
      </c>
      <c r="AU6" s="22">
        <f t="shared" ref="AU6:BC6" si="6">IF(AU7="",NA(),AU7)</f>
        <v>437.67</v>
      </c>
      <c r="AV6" s="22">
        <f t="shared" si="6"/>
        <v>497.35</v>
      </c>
      <c r="AW6" s="22">
        <f t="shared" si="6"/>
        <v>453.97</v>
      </c>
      <c r="AX6" s="22">
        <f t="shared" si="6"/>
        <v>470.69</v>
      </c>
      <c r="AY6" s="22">
        <f t="shared" si="6"/>
        <v>327.77</v>
      </c>
      <c r="AZ6" s="22">
        <f t="shared" si="6"/>
        <v>338.02</v>
      </c>
      <c r="BA6" s="22">
        <f t="shared" si="6"/>
        <v>345.94</v>
      </c>
      <c r="BB6" s="22">
        <f t="shared" si="6"/>
        <v>329.7</v>
      </c>
      <c r="BC6" s="22">
        <f t="shared" si="6"/>
        <v>319.99</v>
      </c>
      <c r="BD6" s="21" t="str">
        <f>IF(BD7="","",IF(BD7="-","【-】","【"&amp;SUBSTITUTE(TEXT(BD7,"#,##0.00"),"-","△")&amp;"】"))</f>
        <v>【239.69】</v>
      </c>
      <c r="BE6" s="22">
        <f>IF(BE7="",NA(),BE7)</f>
        <v>677.53</v>
      </c>
      <c r="BF6" s="22">
        <f t="shared" ref="BF6:BN6" si="7">IF(BF7="",NA(),BF7)</f>
        <v>673.51</v>
      </c>
      <c r="BG6" s="22">
        <f t="shared" si="7"/>
        <v>676.79</v>
      </c>
      <c r="BH6" s="22">
        <f t="shared" si="7"/>
        <v>727.32</v>
      </c>
      <c r="BI6" s="22">
        <f t="shared" si="7"/>
        <v>892.1</v>
      </c>
      <c r="BJ6" s="22">
        <f t="shared" si="7"/>
        <v>397.1</v>
      </c>
      <c r="BK6" s="22">
        <f t="shared" si="7"/>
        <v>379.91</v>
      </c>
      <c r="BL6" s="22">
        <f t="shared" si="7"/>
        <v>386.61</v>
      </c>
      <c r="BM6" s="22">
        <f t="shared" si="7"/>
        <v>381.56</v>
      </c>
      <c r="BN6" s="22">
        <f t="shared" si="7"/>
        <v>365.55</v>
      </c>
      <c r="BO6" s="21" t="str">
        <f>IF(BO7="","",IF(BO7="-","【-】","【"&amp;SUBSTITUTE(TEXT(BO7,"#,##0.00"),"-","△")&amp;"】"))</f>
        <v>【264.86】</v>
      </c>
      <c r="BP6" s="22">
        <f>IF(BP7="",NA(),BP7)</f>
        <v>74.61</v>
      </c>
      <c r="BQ6" s="22">
        <f t="shared" ref="BQ6:BY6" si="8">IF(BQ7="",NA(),BQ7)</f>
        <v>74.760000000000005</v>
      </c>
      <c r="BR6" s="22">
        <f t="shared" si="8"/>
        <v>73.11</v>
      </c>
      <c r="BS6" s="22">
        <f t="shared" si="8"/>
        <v>76.37</v>
      </c>
      <c r="BT6" s="22">
        <f t="shared" si="8"/>
        <v>73.2</v>
      </c>
      <c r="BU6" s="22">
        <f t="shared" si="8"/>
        <v>95.79</v>
      </c>
      <c r="BV6" s="22">
        <f t="shared" si="8"/>
        <v>98.3</v>
      </c>
      <c r="BW6" s="22">
        <f t="shared" si="8"/>
        <v>93.82</v>
      </c>
      <c r="BX6" s="22">
        <f t="shared" si="8"/>
        <v>95.04</v>
      </c>
      <c r="BY6" s="22">
        <f t="shared" si="8"/>
        <v>95.42</v>
      </c>
      <c r="BZ6" s="21" t="str">
        <f>IF(BZ7="","",IF(BZ7="-","【-】","【"&amp;SUBSTITUTE(TEXT(BZ7,"#,##0.00"),"-","△")&amp;"】"))</f>
        <v>【97.59】</v>
      </c>
      <c r="CA6" s="22">
        <f>IF(CA7="",NA(),CA7)</f>
        <v>168.09</v>
      </c>
      <c r="CB6" s="22">
        <f t="shared" ref="CB6:CJ6" si="9">IF(CB7="",NA(),CB7)</f>
        <v>168.4</v>
      </c>
      <c r="CC6" s="22">
        <f t="shared" si="9"/>
        <v>173.14</v>
      </c>
      <c r="CD6" s="22">
        <f t="shared" si="9"/>
        <v>166.99</v>
      </c>
      <c r="CE6" s="22">
        <f t="shared" si="9"/>
        <v>174.92</v>
      </c>
      <c r="CF6" s="22">
        <f t="shared" si="9"/>
        <v>171.13</v>
      </c>
      <c r="CG6" s="22">
        <f t="shared" si="9"/>
        <v>173.7</v>
      </c>
      <c r="CH6" s="22">
        <f t="shared" si="9"/>
        <v>178.94</v>
      </c>
      <c r="CI6" s="22">
        <f t="shared" si="9"/>
        <v>180.19</v>
      </c>
      <c r="CJ6" s="22">
        <f t="shared" si="9"/>
        <v>184.25</v>
      </c>
      <c r="CK6" s="21" t="str">
        <f>IF(CK7="","",IF(CK7="-","【-】","【"&amp;SUBSTITUTE(TEXT(CK7,"#,##0.00"),"-","△")&amp;"】"))</f>
        <v>【181.66】</v>
      </c>
      <c r="CL6" s="22">
        <f>IF(CL7="",NA(),CL7)</f>
        <v>78.42</v>
      </c>
      <c r="CM6" s="22">
        <f t="shared" ref="CM6:CU6" si="10">IF(CM7="",NA(),CM7)</f>
        <v>74.209999999999994</v>
      </c>
      <c r="CN6" s="22">
        <f t="shared" si="10"/>
        <v>73.36</v>
      </c>
      <c r="CO6" s="22">
        <f t="shared" si="10"/>
        <v>71.89</v>
      </c>
      <c r="CP6" s="22">
        <f t="shared" si="10"/>
        <v>71.94</v>
      </c>
      <c r="CQ6" s="22">
        <f t="shared" si="10"/>
        <v>60.12</v>
      </c>
      <c r="CR6" s="22">
        <f t="shared" si="10"/>
        <v>60.34</v>
      </c>
      <c r="CS6" s="22">
        <f t="shared" si="10"/>
        <v>59.54</v>
      </c>
      <c r="CT6" s="22">
        <f t="shared" si="10"/>
        <v>59.26</v>
      </c>
      <c r="CU6" s="22">
        <f t="shared" si="10"/>
        <v>60.44</v>
      </c>
      <c r="CV6" s="21" t="str">
        <f>IF(CV7="","",IF(CV7="-","【-】","【"&amp;SUBSTITUTE(TEXT(CV7,"#,##0.00"),"-","△")&amp;"】"))</f>
        <v>【60.21】</v>
      </c>
      <c r="CW6" s="22">
        <f>IF(CW7="",NA(),CW7)</f>
        <v>73.84</v>
      </c>
      <c r="CX6" s="22">
        <f t="shared" ref="CX6:DF6" si="11">IF(CX7="",NA(),CX7)</f>
        <v>76.650000000000006</v>
      </c>
      <c r="CY6" s="22">
        <f t="shared" si="11"/>
        <v>76.510000000000005</v>
      </c>
      <c r="CZ6" s="22">
        <f t="shared" si="11"/>
        <v>76.010000000000005</v>
      </c>
      <c r="DA6" s="22">
        <f t="shared" si="11"/>
        <v>74.8</v>
      </c>
      <c r="DB6" s="22">
        <f t="shared" si="11"/>
        <v>84.24</v>
      </c>
      <c r="DC6" s="22">
        <f t="shared" si="11"/>
        <v>84.19</v>
      </c>
      <c r="DD6" s="22">
        <f t="shared" si="11"/>
        <v>83.93</v>
      </c>
      <c r="DE6" s="22">
        <f t="shared" si="11"/>
        <v>83.84</v>
      </c>
      <c r="DF6" s="22">
        <f t="shared" si="11"/>
        <v>83.39</v>
      </c>
      <c r="DG6" s="21" t="str">
        <f>IF(DG7="","",IF(DG7="-","【-】","【"&amp;SUBSTITUTE(TEXT(DG7,"#,##0.00"),"-","△")&amp;"】"))</f>
        <v>【89.21】</v>
      </c>
      <c r="DH6" s="22">
        <f>IF(DH7="",NA(),DH7)</f>
        <v>54.4</v>
      </c>
      <c r="DI6" s="22">
        <f t="shared" ref="DI6:DQ6" si="12">IF(DI7="",NA(),DI7)</f>
        <v>55.84</v>
      </c>
      <c r="DJ6" s="22">
        <f t="shared" si="12"/>
        <v>56.99</v>
      </c>
      <c r="DK6" s="22">
        <f t="shared" si="12"/>
        <v>58.1</v>
      </c>
      <c r="DL6" s="22">
        <f t="shared" si="12"/>
        <v>58.9</v>
      </c>
      <c r="DM6" s="22">
        <f t="shared" si="12"/>
        <v>48.83</v>
      </c>
      <c r="DN6" s="22">
        <f t="shared" si="12"/>
        <v>49.96</v>
      </c>
      <c r="DO6" s="22">
        <f t="shared" si="12"/>
        <v>50.82</v>
      </c>
      <c r="DP6" s="22">
        <f t="shared" si="12"/>
        <v>51.82</v>
      </c>
      <c r="DQ6" s="22">
        <f t="shared" si="12"/>
        <v>52.53</v>
      </c>
      <c r="DR6" s="21" t="str">
        <f>IF(DR7="","",IF(DR7="-","【-】","【"&amp;SUBSTITUTE(TEXT(DR7,"#,##0.00"),"-","△")&amp;"】"))</f>
        <v>【52.41】</v>
      </c>
      <c r="DS6" s="22">
        <f>IF(DS7="",NA(),DS7)</f>
        <v>18.57</v>
      </c>
      <c r="DT6" s="22">
        <f t="shared" ref="DT6:EB6" si="13">IF(DT7="",NA(),DT7)</f>
        <v>19.5</v>
      </c>
      <c r="DU6" s="22">
        <f t="shared" si="13"/>
        <v>21.1</v>
      </c>
      <c r="DV6" s="22">
        <f t="shared" si="13"/>
        <v>21.49</v>
      </c>
      <c r="DW6" s="22">
        <f t="shared" si="13"/>
        <v>23.62</v>
      </c>
      <c r="DX6" s="22">
        <f t="shared" si="13"/>
        <v>18.18</v>
      </c>
      <c r="DY6" s="22">
        <f t="shared" si="13"/>
        <v>19.32</v>
      </c>
      <c r="DZ6" s="22">
        <f t="shared" si="13"/>
        <v>21.16</v>
      </c>
      <c r="EA6" s="22">
        <f t="shared" si="13"/>
        <v>22.72</v>
      </c>
      <c r="EB6" s="22">
        <f t="shared" si="13"/>
        <v>24.16</v>
      </c>
      <c r="EC6" s="21" t="str">
        <f>IF(EC7="","",IF(EC7="-","【-】","【"&amp;SUBSTITUTE(TEXT(EC7,"#,##0.00"),"-","△")&amp;"】"))</f>
        <v>【26.78】</v>
      </c>
      <c r="ED6" s="22">
        <f>IF(ED7="",NA(),ED7)</f>
        <v>0.2</v>
      </c>
      <c r="EE6" s="22">
        <f t="shared" ref="EE6:EM6" si="14">IF(EE7="",NA(),EE7)</f>
        <v>0.37</v>
      </c>
      <c r="EF6" s="22">
        <f t="shared" si="14"/>
        <v>0.33</v>
      </c>
      <c r="EG6" s="22">
        <f t="shared" si="14"/>
        <v>0.25</v>
      </c>
      <c r="EH6" s="22">
        <f t="shared" si="14"/>
        <v>0.17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352047</v>
      </c>
      <c r="D7" s="24">
        <v>46</v>
      </c>
      <c r="E7" s="24">
        <v>1</v>
      </c>
      <c r="F7" s="24">
        <v>0</v>
      </c>
      <c r="G7" s="24">
        <v>1</v>
      </c>
      <c r="H7" s="24" t="s">
        <v>93</v>
      </c>
      <c r="I7" s="24" t="s">
        <v>94</v>
      </c>
      <c r="J7" s="24" t="s">
        <v>95</v>
      </c>
      <c r="K7" s="24" t="s">
        <v>96</v>
      </c>
      <c r="L7" s="24" t="s">
        <v>97</v>
      </c>
      <c r="M7" s="24" t="s">
        <v>98</v>
      </c>
      <c r="N7" s="25" t="s">
        <v>99</v>
      </c>
      <c r="O7" s="25">
        <v>54.55</v>
      </c>
      <c r="P7" s="25">
        <v>93.54</v>
      </c>
      <c r="Q7" s="25">
        <v>2233</v>
      </c>
      <c r="R7" s="25">
        <v>41637</v>
      </c>
      <c r="S7" s="25">
        <v>698.31</v>
      </c>
      <c r="T7" s="25">
        <v>59.63</v>
      </c>
      <c r="U7" s="25">
        <v>38425</v>
      </c>
      <c r="V7" s="25">
        <v>113.28</v>
      </c>
      <c r="W7" s="25">
        <v>339.2</v>
      </c>
      <c r="X7" s="25">
        <v>106.8</v>
      </c>
      <c r="Y7" s="25">
        <v>107.45</v>
      </c>
      <c r="Z7" s="25">
        <v>104.75</v>
      </c>
      <c r="AA7" s="25">
        <v>109.63</v>
      </c>
      <c r="AB7" s="25">
        <v>106.49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484.72</v>
      </c>
      <c r="AU7" s="25">
        <v>437.67</v>
      </c>
      <c r="AV7" s="25">
        <v>497.35</v>
      </c>
      <c r="AW7" s="25">
        <v>453.97</v>
      </c>
      <c r="AX7" s="25">
        <v>470.69</v>
      </c>
      <c r="AY7" s="25">
        <v>327.77</v>
      </c>
      <c r="AZ7" s="25">
        <v>338.02</v>
      </c>
      <c r="BA7" s="25">
        <v>345.94</v>
      </c>
      <c r="BB7" s="25">
        <v>329.7</v>
      </c>
      <c r="BC7" s="25">
        <v>319.99</v>
      </c>
      <c r="BD7" s="25">
        <v>239.69</v>
      </c>
      <c r="BE7" s="25">
        <v>677.53</v>
      </c>
      <c r="BF7" s="25">
        <v>673.51</v>
      </c>
      <c r="BG7" s="25">
        <v>676.79</v>
      </c>
      <c r="BH7" s="25">
        <v>727.32</v>
      </c>
      <c r="BI7" s="25">
        <v>892.1</v>
      </c>
      <c r="BJ7" s="25">
        <v>397.1</v>
      </c>
      <c r="BK7" s="25">
        <v>379.91</v>
      </c>
      <c r="BL7" s="25">
        <v>386.61</v>
      </c>
      <c r="BM7" s="25">
        <v>381.56</v>
      </c>
      <c r="BN7" s="25">
        <v>365.55</v>
      </c>
      <c r="BO7" s="25">
        <v>264.86</v>
      </c>
      <c r="BP7" s="25">
        <v>74.61</v>
      </c>
      <c r="BQ7" s="25">
        <v>74.760000000000005</v>
      </c>
      <c r="BR7" s="25">
        <v>73.11</v>
      </c>
      <c r="BS7" s="25">
        <v>76.37</v>
      </c>
      <c r="BT7" s="25">
        <v>73.2</v>
      </c>
      <c r="BU7" s="25">
        <v>95.79</v>
      </c>
      <c r="BV7" s="25">
        <v>98.3</v>
      </c>
      <c r="BW7" s="25">
        <v>93.82</v>
      </c>
      <c r="BX7" s="25">
        <v>95.04</v>
      </c>
      <c r="BY7" s="25">
        <v>95.42</v>
      </c>
      <c r="BZ7" s="25">
        <v>97.59</v>
      </c>
      <c r="CA7" s="25">
        <v>168.09</v>
      </c>
      <c r="CB7" s="25">
        <v>168.4</v>
      </c>
      <c r="CC7" s="25">
        <v>173.14</v>
      </c>
      <c r="CD7" s="25">
        <v>166.99</v>
      </c>
      <c r="CE7" s="25">
        <v>174.92</v>
      </c>
      <c r="CF7" s="25">
        <v>171.13</v>
      </c>
      <c r="CG7" s="25">
        <v>173.7</v>
      </c>
      <c r="CH7" s="25">
        <v>178.94</v>
      </c>
      <c r="CI7" s="25">
        <v>180.19</v>
      </c>
      <c r="CJ7" s="25">
        <v>184.25</v>
      </c>
      <c r="CK7" s="25">
        <v>181.66</v>
      </c>
      <c r="CL7" s="25">
        <v>78.42</v>
      </c>
      <c r="CM7" s="25">
        <v>74.209999999999994</v>
      </c>
      <c r="CN7" s="25">
        <v>73.36</v>
      </c>
      <c r="CO7" s="25">
        <v>71.89</v>
      </c>
      <c r="CP7" s="25">
        <v>71.94</v>
      </c>
      <c r="CQ7" s="25">
        <v>60.12</v>
      </c>
      <c r="CR7" s="25">
        <v>60.34</v>
      </c>
      <c r="CS7" s="25">
        <v>59.54</v>
      </c>
      <c r="CT7" s="25">
        <v>59.26</v>
      </c>
      <c r="CU7" s="25">
        <v>60.44</v>
      </c>
      <c r="CV7" s="25">
        <v>60.21</v>
      </c>
      <c r="CW7" s="25">
        <v>73.84</v>
      </c>
      <c r="CX7" s="25">
        <v>76.650000000000006</v>
      </c>
      <c r="CY7" s="25">
        <v>76.510000000000005</v>
      </c>
      <c r="CZ7" s="25">
        <v>76.010000000000005</v>
      </c>
      <c r="DA7" s="25">
        <v>74.8</v>
      </c>
      <c r="DB7" s="25">
        <v>84.24</v>
      </c>
      <c r="DC7" s="25">
        <v>84.19</v>
      </c>
      <c r="DD7" s="25">
        <v>83.93</v>
      </c>
      <c r="DE7" s="25">
        <v>83.84</v>
      </c>
      <c r="DF7" s="25">
        <v>83.39</v>
      </c>
      <c r="DG7" s="25">
        <v>89.21</v>
      </c>
      <c r="DH7" s="25">
        <v>54.4</v>
      </c>
      <c r="DI7" s="25">
        <v>55.84</v>
      </c>
      <c r="DJ7" s="25">
        <v>56.99</v>
      </c>
      <c r="DK7" s="25">
        <v>58.1</v>
      </c>
      <c r="DL7" s="25">
        <v>58.9</v>
      </c>
      <c r="DM7" s="25">
        <v>48.83</v>
      </c>
      <c r="DN7" s="25">
        <v>49.96</v>
      </c>
      <c r="DO7" s="25">
        <v>50.82</v>
      </c>
      <c r="DP7" s="25">
        <v>51.82</v>
      </c>
      <c r="DQ7" s="25">
        <v>52.53</v>
      </c>
      <c r="DR7" s="25">
        <v>52.41</v>
      </c>
      <c r="DS7" s="25">
        <v>18.57</v>
      </c>
      <c r="DT7" s="25">
        <v>19.5</v>
      </c>
      <c r="DU7" s="25">
        <v>21.1</v>
      </c>
      <c r="DV7" s="25">
        <v>21.49</v>
      </c>
      <c r="DW7" s="25">
        <v>23.62</v>
      </c>
      <c r="DX7" s="25">
        <v>18.18</v>
      </c>
      <c r="DY7" s="25">
        <v>19.32</v>
      </c>
      <c r="DZ7" s="25">
        <v>21.16</v>
      </c>
      <c r="EA7" s="25">
        <v>22.72</v>
      </c>
      <c r="EB7" s="25">
        <v>24.16</v>
      </c>
      <c r="EC7" s="25">
        <v>26.78</v>
      </c>
      <c r="ED7" s="25">
        <v>0.2</v>
      </c>
      <c r="EE7" s="25">
        <v>0.37</v>
      </c>
      <c r="EF7" s="25">
        <v>0.33</v>
      </c>
      <c r="EG7" s="25">
        <v>0.25</v>
      </c>
      <c r="EH7" s="25">
        <v>0.17</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2025-12-12T09:21:54Z</dcterms:created>
  <dcterms:modified xsi:type="dcterms:W3CDTF">2026-02-17T00:54:00Z</dcterms:modified>
  <cp:category/>
</cp:coreProperties>
</file>