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1 水道事業\05 防府市\"/>
    </mc:Choice>
  </mc:AlternateContent>
  <xr:revisionPtr revIDLastSave="0" documentId="13_ncr:1_{5FB216B0-0250-401E-B48A-0B32184E2635}" xr6:coauthVersionLast="47" xr6:coauthVersionMax="47" xr10:uidLastSave="{00000000-0000-0000-0000-000000000000}"/>
  <workbookProtection workbookAlgorithmName="SHA-512" workbookHashValue="GrT7Z6LC5v/qDOIdEAOZcUwX4SleubVU4yLcX6NwFqe6oLI28foE9tFe6KIhTStOSFRVK+N/LX142UtnD+yH2A==" workbookSaltValue="yfJBTo7rzG/cPkLxrdBaRw==" workbookSpinCount="100000" lockStructure="1"/>
  <bookViews>
    <workbookView xWindow="-28920" yWindow="-870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AL8" i="4" s="1"/>
  <c r="Q6" i="5"/>
  <c r="W10" i="4" s="1"/>
  <c r="P6" i="5"/>
  <c r="O6" i="5"/>
  <c r="I10" i="4" s="1"/>
  <c r="N6" i="5"/>
  <c r="M6" i="5"/>
  <c r="AD8" i="4" s="1"/>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H85" i="4"/>
  <c r="G85" i="4"/>
  <c r="P10" i="4"/>
  <c r="B10" i="4"/>
  <c r="BB8" i="4"/>
  <c r="AT8" i="4"/>
  <c r="W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<sst xmlns="http://schemas.openxmlformats.org/spreadsheetml/2006/main" count="228" uniqueCount="113">
  <si>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</si>
  <si>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</si>
  <si>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</si>
  <si>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</si>
  <si>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</si>
  <si>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</si>
  <si>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</si>
  <si>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</si>
  <si>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</si>
  <si>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</si>
  <si>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</si>
  <si>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</si>
  <si>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</si>
  <si>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</si>
  <si>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</si>
  <si>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</si>
  <si>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</si>
  <si>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</si>
  <si>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</si>
  <si>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</si>
  <si>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</si>
  <si>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</si>
  <si>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</si>
  <si>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</si>
  <si>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</si>
  <si>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</si>
  <si>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</si>
  <si>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</si>
  <si>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</si>
  <si>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</si>
  <si>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</si>
  <si>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</si>
  <si>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</si>
  <si>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</si>
  <si>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</si>
  <si>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</si>
  <si>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</si>
  <si>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</si>
  <si>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</si>
  <si>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</si>
  <si>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</si>
  <si>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</si>
  <si>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</si>
  <si>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</si>
  <si>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</si>
  <si>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</si>
  <si>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</si>
  <si>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</si>
  <si>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</si>
  <si>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</si>
  <si>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</si>
  <si>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</si>
  <si>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</si>
  <si>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</si>
  <si>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</si>
  <si>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</si>
  <si>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</si>
  <si>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</si>
  <si>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</si>
  <si>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</si>
  <si>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</si>
  <si>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</si>
  <si>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</si>
  <si>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</si>
  <si>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</si>
  <si>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</si>
  <si>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</si>
  <si>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</si>
  <si>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</si>
  <si>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</si>
  <si>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</si>
  <si>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</si>
  <si>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</si>
  <si>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</si>
  <si>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</si>
  <si>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</si>
  <si>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</si>
  <si>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</si>
  <si>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</si>
  <si>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</si>
  <si>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</si>
  <si>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</si>
  <si>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</si>
  <si>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</si>
  <si>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</si>
  <si>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</si>
  <si>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</si>
  <si>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</si>
  <si>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</si>
  <si>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</si>
  <si>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</si>
  <si>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</si>
  <si>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</si>
  <si>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防府市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</si>
  <si>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</si>
  <si>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</si>
  <si>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</si>
  <si>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</si>
  <si>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</si>
  <si>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</si>
  <si>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</si>
  <si>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</si>
  <si>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</si>
  <si>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</si>
  <si>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</si>
  <si>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</si>
  <si>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</si>
  <si>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</si>
  <si>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</si>
  <si>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</si>
  <si>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各指標が示すとおり、現状においては類似団体との比較では経営の健全性や効率性が保たれているが、一方で企業債残高対給水収益比率が高い数値を示しており、今後、企業債残高を減少させていくことが課題となっている。また、純利益が減少傾向にあるなか、施設の老朽化対策や耐震化等の課題が山積しており、経営状況を圧迫している。
　当市においては、令和元年度に策定した上下水道ビジョンにより、計画的かつ効果的な投資と財源の確保など、長期的展望に立った経営計画を推進することで、課題解決を図りながら、健全な経営状況を維持していく必要がある。</t>
    <phoneticPr fontId="4"/>
  </si>
  <si>
    <t>　有形固定資産減価償却率は、類似団体と同様に償却対象資産の減価償却が年々進み、増加傾向にある。
　管路経年化率は、類似団体より低い数値で推移しているものの、年々類似団体との差は縮小しており、管路の老朽化が進んでいる。
　管路更新率については、当市上下水道ビジョンにおいて目標を設定し、毎年着実に更新を行っている。
　老朽化の状況については、管路の更新は類似団体を上回るペースで進めているが、管路経年化率は逓増しており、今後も更新を続けていく必要がある。</t>
    <rPh sb="34" eb="36">
      <t>ネンネン</t>
    </rPh>
    <rPh sb="39" eb="41">
      <t>ゾウカ</t>
    </rPh>
    <rPh sb="41" eb="43">
      <t>ケイコウ</t>
    </rPh>
    <rPh sb="78" eb="80">
      <t>ネンネン</t>
    </rPh>
    <rPh sb="80" eb="84">
      <t>ルイジダンタイ</t>
    </rPh>
    <rPh sb="86" eb="87">
      <t>サ</t>
    </rPh>
    <rPh sb="88" eb="90">
      <t>シュクショウ</t>
    </rPh>
    <phoneticPr fontId="4"/>
  </si>
  <si>
    <t>　経常収支比率は100％を超え、黒字を維持しており、累積欠損金は発生しておらず、類似団体との比較では健全な経営と言える。
　流動比率は、すべての年度で200％以上となっており、短期的な債務に対する支払能力は十分に確保できているが、類似団体の平均値と比べると低い数値となっている。これは、企業債残高が類似団体と比較して多く、償還期限が1年以内の企業債（流動負債）が多いためである。このことは企業債残高対給水収益比率にも表れており、類似団体と比較しても高い数値を示している。
　料金回収率は、類似団体の平均値より高く、115％超を維持しているため、給水に係る必要な費用を給水収益で賄えているといえる。また、給水原価については、地下水を水源としていることや山間部が少ないことなどにより、浄水費用等が抑制できていると考えられるため、類似団体と比較して低い水準にある。施設利用率は、配水量の減少に伴い、類似団体平均値より低い水準となっている。
　有収率は、類似団体の数値を上回っており、また年々微増している。これは、定期的な漏水調査の実施や管路更新による漏水量の減少、適切な施設管理による効果が現れていると考えられる。</t>
    <rPh sb="393" eb="394">
      <t>トモナ</t>
    </rPh>
    <rPh sb="440" eb="442">
      <t>ネンネン</t>
    </rPh>
    <rPh sb="442" eb="444">
      <t>ビゾウ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</si>
</sst>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1.1399999999999999</c:v>
                </c:pt>
                <c:pt idx="1">
                  <c:v>1.3</c:v>
                </c:pt>
                <c:pt idx="2">
                  <c:v>0.74</c:v>
                </c:pt>
                <c:pt idx="3">
                  <c:v>0.96</c:v>
                </c:pt>
                <c:pt idx="4">
                  <c:v>0.89</c:v>
                </c:pt>
              </c:numCache>
            </c:numRef>
          </c:val>
          <c:extLst>
            <c:ext xmlns:c16="http://schemas.microsoft.com/office/drawing/2014/chart" uri="{C3380CC4-5D6E-409C-BE32-E72D297353CC}">
              <c16:uniqueId val="{00000000-FA3A-4BCB-B090-1AA64BEF3BF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FA3A-4BCB-B090-1AA64BEF3BF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59.29</c:v>
                </c:pt>
                <c:pt idx="1">
                  <c:v>57.64</c:v>
                </c:pt>
                <c:pt idx="2">
                  <c:v>56.95</c:v>
                </c:pt>
                <c:pt idx="3">
                  <c:v>55.99</c:v>
                </c:pt>
                <c:pt idx="4">
                  <c:v>56.15</c:v>
                </c:pt>
              </c:numCache>
            </c:numRef>
          </c:val>
          <c:extLst>
            <c:ext xmlns:c16="http://schemas.microsoft.com/office/drawing/2014/chart" uri="{C3380CC4-5D6E-409C-BE32-E72D297353CC}">
              <c16:uniqueId val="{00000000-3992-4464-8ACB-01FA6068612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3992-4464-8ACB-01FA6068612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91.54</c:v>
                </c:pt>
                <c:pt idx="1">
                  <c:v>92.52</c:v>
                </c:pt>
                <c:pt idx="2">
                  <c:v>92.76</c:v>
                </c:pt>
                <c:pt idx="3">
                  <c:v>92.98</c:v>
                </c:pt>
                <c:pt idx="4">
                  <c:v>93.09</c:v>
                </c:pt>
              </c:numCache>
            </c:numRef>
          </c:val>
          <c:extLst>
            <c:ext xmlns:c16="http://schemas.microsoft.com/office/drawing/2014/chart" uri="{C3380CC4-5D6E-409C-BE32-E72D297353CC}">
              <c16:uniqueId val="{00000000-0675-4E59-A76E-4720612B400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0675-4E59-A76E-4720612B400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121.62</c:v>
                </c:pt>
                <c:pt idx="1">
                  <c:v>121.2</c:v>
                </c:pt>
                <c:pt idx="2">
                  <c:v>118.45</c:v>
                </c:pt>
                <c:pt idx="3">
                  <c:v>120.74</c:v>
                </c:pt>
                <c:pt idx="4">
                  <c:v>119.25</c:v>
                </c:pt>
              </c:numCache>
            </c:numRef>
          </c:val>
          <c:extLst>
            <c:ext xmlns:c16="http://schemas.microsoft.com/office/drawing/2014/chart" uri="{C3380CC4-5D6E-409C-BE32-E72D297353CC}">
              <c16:uniqueId val="{00000000-6EC2-4EDA-A613-B8DFA3598A4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6EC2-4EDA-A613-B8DFA3598A4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48.86</c:v>
                </c:pt>
                <c:pt idx="1">
                  <c:v>49.3</c:v>
                </c:pt>
                <c:pt idx="2">
                  <c:v>50.19</c:v>
                </c:pt>
                <c:pt idx="3">
                  <c:v>50.64</c:v>
                </c:pt>
                <c:pt idx="4">
                  <c:v>51.48</c:v>
                </c:pt>
              </c:numCache>
            </c:numRef>
          </c:val>
          <c:extLst>
            <c:ext xmlns:c16="http://schemas.microsoft.com/office/drawing/2014/chart" uri="{C3380CC4-5D6E-409C-BE32-E72D297353CC}">
              <c16:uniqueId val="{00000000-84EF-4C4B-AAF7-55A94C6D18E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84EF-4C4B-AAF7-55A94C6D18E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16.649999999999999</c:v>
                </c:pt>
                <c:pt idx="1">
                  <c:v>19.170000000000002</c:v>
                </c:pt>
                <c:pt idx="2">
                  <c:v>20.96</c:v>
                </c:pt>
                <c:pt idx="3">
                  <c:v>23.06</c:v>
                </c:pt>
                <c:pt idx="4">
                  <c:v>24.99</c:v>
                </c:pt>
              </c:numCache>
            </c:numRef>
          </c:val>
          <c:extLst>
            <c:ext xmlns:c16="http://schemas.microsoft.com/office/drawing/2014/chart" uri="{C3380CC4-5D6E-409C-BE32-E72D297353CC}">
              <c16:uniqueId val="{00000000-493C-4DD4-851F-097ADE0FA12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493C-4DD4-851F-097ADE0FA12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20-48A7-BFDB-DC1035BC757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5320-48A7-BFDB-DC1035BC757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238.62</c:v>
                </c:pt>
                <c:pt idx="1">
                  <c:v>261.27999999999997</c:v>
                </c:pt>
                <c:pt idx="2">
                  <c:v>271.93</c:v>
                </c:pt>
                <c:pt idx="3">
                  <c:v>294.83999999999997</c:v>
                </c:pt>
                <c:pt idx="4">
                  <c:v>325.51</c:v>
                </c:pt>
              </c:numCache>
            </c:numRef>
          </c:val>
          <c:extLst>
            <c:ext xmlns:c16="http://schemas.microsoft.com/office/drawing/2014/chart" uri="{C3380CC4-5D6E-409C-BE32-E72D297353CC}">
              <c16:uniqueId val="{00000000-DCBE-40F4-A462-7CC1B42B487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DCBE-40F4-A462-7CC1B42B487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413.64</c:v>
                </c:pt>
                <c:pt idx="1">
                  <c:v>412.77</c:v>
                </c:pt>
                <c:pt idx="2">
                  <c:v>398.82</c:v>
                </c:pt>
                <c:pt idx="3">
                  <c:v>392.21</c:v>
                </c:pt>
                <c:pt idx="4">
                  <c:v>382.26</c:v>
                </c:pt>
              </c:numCache>
            </c:numRef>
          </c:val>
          <c:extLst>
            <c:ext xmlns:c16="http://schemas.microsoft.com/office/drawing/2014/chart" uri="{C3380CC4-5D6E-409C-BE32-E72D297353CC}">
              <c16:uniqueId val="{00000000-4993-47D6-9A0A-6C177B63795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4993-47D6-9A0A-6C177B63795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119.45</c:v>
                </c:pt>
                <c:pt idx="1">
                  <c:v>118.72</c:v>
                </c:pt>
                <c:pt idx="2">
                  <c:v>115.67</c:v>
                </c:pt>
                <c:pt idx="3">
                  <c:v>117.9</c:v>
                </c:pt>
                <c:pt idx="4">
                  <c:v>116.14</c:v>
                </c:pt>
              </c:numCache>
            </c:numRef>
          </c:val>
          <c:extLst>
            <c:ext xmlns:c16="http://schemas.microsoft.com/office/drawing/2014/chart" uri="{C3380CC4-5D6E-409C-BE32-E72D297353CC}">
              <c16:uniqueId val="{00000000-4356-49A1-85B7-8239908B4C2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4356-49A1-85B7-8239908B4C2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132.69</c:v>
                </c:pt>
                <c:pt idx="1">
                  <c:v>133.47999999999999</c:v>
                </c:pt>
                <c:pt idx="2">
                  <c:v>137.06</c:v>
                </c:pt>
                <c:pt idx="3">
                  <c:v>134.47999999999999</c:v>
                </c:pt>
                <c:pt idx="4">
                  <c:v>136.74</c:v>
                </c:pt>
              </c:numCache>
            </c:numRef>
          </c:val>
          <c:extLst>
            <c:ext xmlns:c16="http://schemas.microsoft.com/office/drawing/2014/chart" uri="{C3380CC4-5D6E-409C-BE32-E72D297353CC}">
              <c16:uniqueId val="{00000000-9EBA-4CC2-B99D-035CE674FEE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9EBA-4CC2-B99D-035CE674FEE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E36"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山口県　防府市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A3</v>
      </c>
      <c r="X8" s="74"/>
      <c r="Y8" s="74"/>
      <c r="Z8" s="74"/>
      <c r="AA8" s="74"/>
      <c r="AB8" s="74"/>
      <c r="AC8" s="74"/>
      <c r="AD8" s="74" t="str">
        <f>データ!$M$6</f>
        <v>自治体職員</v>
      </c>
      <c r="AE8" s="74"/>
      <c r="AF8" s="74"/>
      <c r="AG8" s="74"/>
      <c r="AH8" s="74"/>
      <c r="AI8" s="74"/>
      <c r="AJ8" s="74"/>
      <c r="AK8" s="2"/>
      <c r="AL8" s="65">
        <f>データ!$R$6</f>
        <v>113144</v>
      </c>
      <c r="AM8" s="65"/>
      <c r="AN8" s="65"/>
      <c r="AO8" s="65"/>
      <c r="AP8" s="65"/>
      <c r="AQ8" s="65"/>
      <c r="AR8" s="65"/>
      <c r="AS8" s="65"/>
      <c r="AT8" s="36">
        <f>データ!$S$6</f>
        <v>189.37</v>
      </c>
      <c r="AU8" s="37"/>
      <c r="AV8" s="37"/>
      <c r="AW8" s="37"/>
      <c r="AX8" s="37"/>
      <c r="AY8" s="37"/>
      <c r="AZ8" s="37"/>
      <c r="BA8" s="37"/>
      <c r="BB8" s="54">
        <f>データ!$T$6</f>
        <v>597.48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68.98</v>
      </c>
      <c r="J10" s="37"/>
      <c r="K10" s="37"/>
      <c r="L10" s="37"/>
      <c r="M10" s="37"/>
      <c r="N10" s="37"/>
      <c r="O10" s="64"/>
      <c r="P10" s="54">
        <f>データ!$P$6</f>
        <v>92.51</v>
      </c>
      <c r="Q10" s="54"/>
      <c r="R10" s="54"/>
      <c r="S10" s="54"/>
      <c r="T10" s="54"/>
      <c r="U10" s="54"/>
      <c r="V10" s="54"/>
      <c r="W10" s="65">
        <f>データ!$Q$6</f>
        <v>2541</v>
      </c>
      <c r="X10" s="65"/>
      <c r="Y10" s="65"/>
      <c r="Z10" s="65"/>
      <c r="AA10" s="65"/>
      <c r="AB10" s="65"/>
      <c r="AC10" s="65"/>
      <c r="AD10" s="2"/>
      <c r="AE10" s="2"/>
      <c r="AF10" s="2"/>
      <c r="AG10" s="2"/>
      <c r="AH10" s="2"/>
      <c r="AI10" s="2"/>
      <c r="AJ10" s="2"/>
      <c r="AK10" s="2"/>
      <c r="AL10" s="65">
        <f>データ!$U$6</f>
        <v>104012</v>
      </c>
      <c r="AM10" s="65"/>
      <c r="AN10" s="65"/>
      <c r="AO10" s="65"/>
      <c r="AP10" s="65"/>
      <c r="AQ10" s="65"/>
      <c r="AR10" s="65"/>
      <c r="AS10" s="65"/>
      <c r="AT10" s="36">
        <f>データ!$V$6</f>
        <v>78.599999999999994</v>
      </c>
      <c r="AU10" s="37"/>
      <c r="AV10" s="37"/>
      <c r="AW10" s="37"/>
      <c r="AX10" s="37"/>
      <c r="AY10" s="37"/>
      <c r="AZ10" s="37"/>
      <c r="BA10" s="37"/>
      <c r="BB10" s="54">
        <f>データ!$W$6</f>
        <v>1323.31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8FadWH/tqbnTcT5nNePMwdRY1MBDB+Jr2fZcJOtvg6cT/+Q5A/qIWKdBpXRH0Hzr4TFQiuZnUJUftxhFrVtWEQ==" saltValue="Tf3Ez83V3gptx4i+L12Pk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352063</v>
      </c>
      <c r="D6" s="20">
        <f t="shared" si="3"/>
        <v>46</v>
      </c>
      <c r="E6" s="20">
        <f t="shared" si="3"/>
        <v>1</v>
      </c>
      <c r="F6" s="20">
        <f t="shared" si="3"/>
        <v>0</v>
      </c>
      <c r="G6" s="20">
        <f t="shared" si="3"/>
        <v>1</v>
      </c>
      <c r="H6" s="20" t="str">
        <f t="shared" si="3"/>
        <v>山口県　防府市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68.98</v>
      </c>
      <c r="P6" s="21">
        <f t="shared" si="3"/>
        <v>92.51</v>
      </c>
      <c r="Q6" s="21">
        <f t="shared" si="3"/>
        <v>2541</v>
      </c>
      <c r="R6" s="21">
        <f t="shared" si="3"/>
        <v>113144</v>
      </c>
      <c r="S6" s="21">
        <f t="shared" si="3"/>
        <v>189.37</v>
      </c>
      <c r="T6" s="21">
        <f t="shared" si="3"/>
        <v>597.48</v>
      </c>
      <c r="U6" s="21">
        <f t="shared" si="3"/>
        <v>104012</v>
      </c>
      <c r="V6" s="21">
        <f t="shared" si="3"/>
        <v>78.599999999999994</v>
      </c>
      <c r="W6" s="21">
        <f t="shared" si="3"/>
        <v>1323.31</v>
      </c>
      <c r="X6" s="22">
        <f>IF(X7="",NA(),X7)</f>
        <v>121.62</v>
      </c>
      <c r="Y6" s="22">
        <f t="shared" ref="Y6:AG6" si="4">IF(Y7="",NA(),Y7)</f>
        <v>121.2</v>
      </c>
      <c r="Z6" s="22">
        <f t="shared" si="4"/>
        <v>118.45</v>
      </c>
      <c r="AA6" s="22">
        <f t="shared" si="4"/>
        <v>120.74</v>
      </c>
      <c r="AB6" s="22">
        <f t="shared" si="4"/>
        <v>119.25</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238.62</v>
      </c>
      <c r="AU6" s="22">
        <f t="shared" ref="AU6:BC6" si="6">IF(AU7="",NA(),AU7)</f>
        <v>261.27999999999997</v>
      </c>
      <c r="AV6" s="22">
        <f t="shared" si="6"/>
        <v>271.93</v>
      </c>
      <c r="AW6" s="22">
        <f t="shared" si="6"/>
        <v>294.83999999999997</v>
      </c>
      <c r="AX6" s="22">
        <f t="shared" si="6"/>
        <v>325.51</v>
      </c>
      <c r="AY6" s="22">
        <f t="shared" si="6"/>
        <v>360.96</v>
      </c>
      <c r="AZ6" s="22">
        <f t="shared" si="6"/>
        <v>351.29</v>
      </c>
      <c r="BA6" s="22">
        <f t="shared" si="6"/>
        <v>364.24</v>
      </c>
      <c r="BB6" s="22">
        <f t="shared" si="6"/>
        <v>369.82</v>
      </c>
      <c r="BC6" s="22">
        <f t="shared" si="6"/>
        <v>355.75</v>
      </c>
      <c r="BD6" s="21" t="str">
        <f>IF(BD7="","",IF(BD7="-","【-】","【"&amp;SUBSTITUTE(TEXT(BD7,"#,##0.00"),"-","△")&amp;"】"))</f>
        <v>【239.69】</v>
      </c>
      <c r="BE6" s="22">
        <f>IF(BE7="",NA(),BE7)</f>
        <v>413.64</v>
      </c>
      <c r="BF6" s="22">
        <f t="shared" ref="BF6:BN6" si="7">IF(BF7="",NA(),BF7)</f>
        <v>412.77</v>
      </c>
      <c r="BG6" s="22">
        <f t="shared" si="7"/>
        <v>398.82</v>
      </c>
      <c r="BH6" s="22">
        <f t="shared" si="7"/>
        <v>392.21</v>
      </c>
      <c r="BI6" s="22">
        <f t="shared" si="7"/>
        <v>382.26</v>
      </c>
      <c r="BJ6" s="22">
        <f t="shared" si="7"/>
        <v>239.18</v>
      </c>
      <c r="BK6" s="22">
        <f t="shared" si="7"/>
        <v>236.29</v>
      </c>
      <c r="BL6" s="22">
        <f t="shared" si="7"/>
        <v>238.77</v>
      </c>
      <c r="BM6" s="22">
        <f t="shared" si="7"/>
        <v>218.57</v>
      </c>
      <c r="BN6" s="22">
        <f t="shared" si="7"/>
        <v>222.45</v>
      </c>
      <c r="BO6" s="21" t="str">
        <f>IF(BO7="","",IF(BO7="-","【-】","【"&amp;SUBSTITUTE(TEXT(BO7,"#,##0.00"),"-","△")&amp;"】"))</f>
        <v>【264.86】</v>
      </c>
      <c r="BP6" s="22">
        <f>IF(BP7="",NA(),BP7)</f>
        <v>119.45</v>
      </c>
      <c r="BQ6" s="22">
        <f t="shared" ref="BQ6:BY6" si="8">IF(BQ7="",NA(),BQ7)</f>
        <v>118.72</v>
      </c>
      <c r="BR6" s="22">
        <f t="shared" si="8"/>
        <v>115.67</v>
      </c>
      <c r="BS6" s="22">
        <f t="shared" si="8"/>
        <v>117.9</v>
      </c>
      <c r="BT6" s="22">
        <f t="shared" si="8"/>
        <v>116.14</v>
      </c>
      <c r="BU6" s="22">
        <f t="shared" si="8"/>
        <v>101.89</v>
      </c>
      <c r="BV6" s="22">
        <f t="shared" si="8"/>
        <v>104.33</v>
      </c>
      <c r="BW6" s="22">
        <f t="shared" si="8"/>
        <v>98.85</v>
      </c>
      <c r="BX6" s="22">
        <f t="shared" si="8"/>
        <v>101.78</v>
      </c>
      <c r="BY6" s="22">
        <f t="shared" si="8"/>
        <v>100.33</v>
      </c>
      <c r="BZ6" s="21" t="str">
        <f>IF(BZ7="","",IF(BZ7="-","【-】","【"&amp;SUBSTITUTE(TEXT(BZ7,"#,##0.00"),"-","△")&amp;"】"))</f>
        <v>【97.59】</v>
      </c>
      <c r="CA6" s="22">
        <f>IF(CA7="",NA(),CA7)</f>
        <v>132.69</v>
      </c>
      <c r="CB6" s="22">
        <f t="shared" ref="CB6:CJ6" si="9">IF(CB7="",NA(),CB7)</f>
        <v>133.47999999999999</v>
      </c>
      <c r="CC6" s="22">
        <f t="shared" si="9"/>
        <v>137.06</v>
      </c>
      <c r="CD6" s="22">
        <f t="shared" si="9"/>
        <v>134.47999999999999</v>
      </c>
      <c r="CE6" s="22">
        <f t="shared" si="9"/>
        <v>136.74</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59.29</v>
      </c>
      <c r="CM6" s="22">
        <f t="shared" ref="CM6:CU6" si="10">IF(CM7="",NA(),CM7)</f>
        <v>57.64</v>
      </c>
      <c r="CN6" s="22">
        <f t="shared" si="10"/>
        <v>56.95</v>
      </c>
      <c r="CO6" s="22">
        <f t="shared" si="10"/>
        <v>55.99</v>
      </c>
      <c r="CP6" s="22">
        <f t="shared" si="10"/>
        <v>56.15</v>
      </c>
      <c r="CQ6" s="22">
        <f t="shared" si="10"/>
        <v>63.23</v>
      </c>
      <c r="CR6" s="22">
        <f t="shared" si="10"/>
        <v>62.59</v>
      </c>
      <c r="CS6" s="22">
        <f t="shared" si="10"/>
        <v>61.81</v>
      </c>
      <c r="CT6" s="22">
        <f t="shared" si="10"/>
        <v>62.35</v>
      </c>
      <c r="CU6" s="22">
        <f t="shared" si="10"/>
        <v>62.69</v>
      </c>
      <c r="CV6" s="21" t="str">
        <f>IF(CV7="","",IF(CV7="-","【-】","【"&amp;SUBSTITUTE(TEXT(CV7,"#,##0.00"),"-","△")&amp;"】"))</f>
        <v>【60.21】</v>
      </c>
      <c r="CW6" s="22">
        <f>IF(CW7="",NA(),CW7)</f>
        <v>91.54</v>
      </c>
      <c r="CX6" s="22">
        <f t="shared" ref="CX6:DF6" si="11">IF(CX7="",NA(),CX7)</f>
        <v>92.52</v>
      </c>
      <c r="CY6" s="22">
        <f t="shared" si="11"/>
        <v>92.76</v>
      </c>
      <c r="CZ6" s="22">
        <f t="shared" si="11"/>
        <v>92.98</v>
      </c>
      <c r="DA6" s="22">
        <f t="shared" si="11"/>
        <v>93.09</v>
      </c>
      <c r="DB6" s="22">
        <f t="shared" si="11"/>
        <v>89.35</v>
      </c>
      <c r="DC6" s="22">
        <f t="shared" si="11"/>
        <v>89.7</v>
      </c>
      <c r="DD6" s="22">
        <f t="shared" si="11"/>
        <v>89.24</v>
      </c>
      <c r="DE6" s="22">
        <f t="shared" si="11"/>
        <v>88.71</v>
      </c>
      <c r="DF6" s="22">
        <f t="shared" si="11"/>
        <v>88.32</v>
      </c>
      <c r="DG6" s="21" t="str">
        <f>IF(DG7="","",IF(DG7="-","【-】","【"&amp;SUBSTITUTE(TEXT(DG7,"#,##0.00"),"-","△")&amp;"】"))</f>
        <v>【89.21】</v>
      </c>
      <c r="DH6" s="22">
        <f>IF(DH7="",NA(),DH7)</f>
        <v>48.86</v>
      </c>
      <c r="DI6" s="22">
        <f t="shared" ref="DI6:DQ6" si="12">IF(DI7="",NA(),DI7)</f>
        <v>49.3</v>
      </c>
      <c r="DJ6" s="22">
        <f t="shared" si="12"/>
        <v>50.19</v>
      </c>
      <c r="DK6" s="22">
        <f t="shared" si="12"/>
        <v>50.64</v>
      </c>
      <c r="DL6" s="22">
        <f t="shared" si="12"/>
        <v>51.48</v>
      </c>
      <c r="DM6" s="22">
        <f t="shared" si="12"/>
        <v>49.62</v>
      </c>
      <c r="DN6" s="22">
        <f t="shared" si="12"/>
        <v>50.5</v>
      </c>
      <c r="DO6" s="22">
        <f t="shared" si="12"/>
        <v>51.28</v>
      </c>
      <c r="DP6" s="22">
        <f t="shared" si="12"/>
        <v>51.95</v>
      </c>
      <c r="DQ6" s="22">
        <f t="shared" si="12"/>
        <v>52.55</v>
      </c>
      <c r="DR6" s="21" t="str">
        <f>IF(DR7="","",IF(DR7="-","【-】","【"&amp;SUBSTITUTE(TEXT(DR7,"#,##0.00"),"-","△")&amp;"】"))</f>
        <v>【52.41】</v>
      </c>
      <c r="DS6" s="22">
        <f>IF(DS7="",NA(),DS7)</f>
        <v>16.649999999999999</v>
      </c>
      <c r="DT6" s="22">
        <f t="shared" ref="DT6:EB6" si="13">IF(DT7="",NA(),DT7)</f>
        <v>19.170000000000002</v>
      </c>
      <c r="DU6" s="22">
        <f t="shared" si="13"/>
        <v>20.96</v>
      </c>
      <c r="DV6" s="22">
        <f t="shared" si="13"/>
        <v>23.06</v>
      </c>
      <c r="DW6" s="22">
        <f t="shared" si="13"/>
        <v>24.99</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1.1399999999999999</v>
      </c>
      <c r="EE6" s="22">
        <f t="shared" ref="EE6:EM6" si="14">IF(EE7="",NA(),EE7)</f>
        <v>1.3</v>
      </c>
      <c r="EF6" s="22">
        <f t="shared" si="14"/>
        <v>0.74</v>
      </c>
      <c r="EG6" s="22">
        <f t="shared" si="14"/>
        <v>0.96</v>
      </c>
      <c r="EH6" s="22">
        <f t="shared" si="14"/>
        <v>0.89</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352063</v>
      </c>
      <c r="D7" s="24">
        <v>46</v>
      </c>
      <c r="E7" s="24">
        <v>1</v>
      </c>
      <c r="F7" s="24">
        <v>0</v>
      </c>
      <c r="G7" s="24">
        <v>1</v>
      </c>
      <c r="H7" s="24" t="s">
        <v>93</v>
      </c>
      <c r="I7" s="24" t="s">
        <v>94</v>
      </c>
      <c r="J7" s="24" t="s">
        <v>95</v>
      </c>
      <c r="K7" s="24" t="s">
        <v>96</v>
      </c>
      <c r="L7" s="24" t="s">
        <v>97</v>
      </c>
      <c r="M7" s="24" t="s">
        <v>98</v>
      </c>
      <c r="N7" s="25" t="s">
        <v>99</v>
      </c>
      <c r="O7" s="25">
        <v>68.98</v>
      </c>
      <c r="P7" s="25">
        <v>92.51</v>
      </c>
      <c r="Q7" s="25">
        <v>2541</v>
      </c>
      <c r="R7" s="25">
        <v>113144</v>
      </c>
      <c r="S7" s="25">
        <v>189.37</v>
      </c>
      <c r="T7" s="25">
        <v>597.48</v>
      </c>
      <c r="U7" s="25">
        <v>104012</v>
      </c>
      <c r="V7" s="25">
        <v>78.599999999999994</v>
      </c>
      <c r="W7" s="25">
        <v>1323.31</v>
      </c>
      <c r="X7" s="25">
        <v>121.62</v>
      </c>
      <c r="Y7" s="25">
        <v>121.2</v>
      </c>
      <c r="Z7" s="25">
        <v>118.45</v>
      </c>
      <c r="AA7" s="25">
        <v>120.74</v>
      </c>
      <c r="AB7" s="25">
        <v>119.25</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238.62</v>
      </c>
      <c r="AU7" s="25">
        <v>261.27999999999997</v>
      </c>
      <c r="AV7" s="25">
        <v>271.93</v>
      </c>
      <c r="AW7" s="25">
        <v>294.83999999999997</v>
      </c>
      <c r="AX7" s="25">
        <v>325.51</v>
      </c>
      <c r="AY7" s="25">
        <v>360.96</v>
      </c>
      <c r="AZ7" s="25">
        <v>351.29</v>
      </c>
      <c r="BA7" s="25">
        <v>364.24</v>
      </c>
      <c r="BB7" s="25">
        <v>369.82</v>
      </c>
      <c r="BC7" s="25">
        <v>355.75</v>
      </c>
      <c r="BD7" s="25">
        <v>239.69</v>
      </c>
      <c r="BE7" s="25">
        <v>413.64</v>
      </c>
      <c r="BF7" s="25">
        <v>412.77</v>
      </c>
      <c r="BG7" s="25">
        <v>398.82</v>
      </c>
      <c r="BH7" s="25">
        <v>392.21</v>
      </c>
      <c r="BI7" s="25">
        <v>382.26</v>
      </c>
      <c r="BJ7" s="25">
        <v>239.18</v>
      </c>
      <c r="BK7" s="25">
        <v>236.29</v>
      </c>
      <c r="BL7" s="25">
        <v>238.77</v>
      </c>
      <c r="BM7" s="25">
        <v>218.57</v>
      </c>
      <c r="BN7" s="25">
        <v>222.45</v>
      </c>
      <c r="BO7" s="25">
        <v>264.86</v>
      </c>
      <c r="BP7" s="25">
        <v>119.45</v>
      </c>
      <c r="BQ7" s="25">
        <v>118.72</v>
      </c>
      <c r="BR7" s="25">
        <v>115.67</v>
      </c>
      <c r="BS7" s="25">
        <v>117.9</v>
      </c>
      <c r="BT7" s="25">
        <v>116.14</v>
      </c>
      <c r="BU7" s="25">
        <v>101.89</v>
      </c>
      <c r="BV7" s="25">
        <v>104.33</v>
      </c>
      <c r="BW7" s="25">
        <v>98.85</v>
      </c>
      <c r="BX7" s="25">
        <v>101.78</v>
      </c>
      <c r="BY7" s="25">
        <v>100.33</v>
      </c>
      <c r="BZ7" s="25">
        <v>97.59</v>
      </c>
      <c r="CA7" s="25">
        <v>132.69</v>
      </c>
      <c r="CB7" s="25">
        <v>133.47999999999999</v>
      </c>
      <c r="CC7" s="25">
        <v>137.06</v>
      </c>
      <c r="CD7" s="25">
        <v>134.47999999999999</v>
      </c>
      <c r="CE7" s="25">
        <v>136.74</v>
      </c>
      <c r="CF7" s="25">
        <v>156.32</v>
      </c>
      <c r="CG7" s="25">
        <v>157.4</v>
      </c>
      <c r="CH7" s="25">
        <v>162.61000000000001</v>
      </c>
      <c r="CI7" s="25">
        <v>163.94</v>
      </c>
      <c r="CJ7" s="25">
        <v>169.31</v>
      </c>
      <c r="CK7" s="25">
        <v>181.66</v>
      </c>
      <c r="CL7" s="25">
        <v>59.29</v>
      </c>
      <c r="CM7" s="25">
        <v>57.64</v>
      </c>
      <c r="CN7" s="25">
        <v>56.95</v>
      </c>
      <c r="CO7" s="25">
        <v>55.99</v>
      </c>
      <c r="CP7" s="25">
        <v>56.15</v>
      </c>
      <c r="CQ7" s="25">
        <v>63.23</v>
      </c>
      <c r="CR7" s="25">
        <v>62.59</v>
      </c>
      <c r="CS7" s="25">
        <v>61.81</v>
      </c>
      <c r="CT7" s="25">
        <v>62.35</v>
      </c>
      <c r="CU7" s="25">
        <v>62.69</v>
      </c>
      <c r="CV7" s="25">
        <v>60.21</v>
      </c>
      <c r="CW7" s="25">
        <v>91.54</v>
      </c>
      <c r="CX7" s="25">
        <v>92.52</v>
      </c>
      <c r="CY7" s="25">
        <v>92.76</v>
      </c>
      <c r="CZ7" s="25">
        <v>92.98</v>
      </c>
      <c r="DA7" s="25">
        <v>93.09</v>
      </c>
      <c r="DB7" s="25">
        <v>89.35</v>
      </c>
      <c r="DC7" s="25">
        <v>89.7</v>
      </c>
      <c r="DD7" s="25">
        <v>89.24</v>
      </c>
      <c r="DE7" s="25">
        <v>88.71</v>
      </c>
      <c r="DF7" s="25">
        <v>88.32</v>
      </c>
      <c r="DG7" s="25">
        <v>89.21</v>
      </c>
      <c r="DH7" s="25">
        <v>48.86</v>
      </c>
      <c r="DI7" s="25">
        <v>49.3</v>
      </c>
      <c r="DJ7" s="25">
        <v>50.19</v>
      </c>
      <c r="DK7" s="25">
        <v>50.64</v>
      </c>
      <c r="DL7" s="25">
        <v>51.48</v>
      </c>
      <c r="DM7" s="25">
        <v>49.62</v>
      </c>
      <c r="DN7" s="25">
        <v>50.5</v>
      </c>
      <c r="DO7" s="25">
        <v>51.28</v>
      </c>
      <c r="DP7" s="25">
        <v>51.95</v>
      </c>
      <c r="DQ7" s="25">
        <v>52.55</v>
      </c>
      <c r="DR7" s="25">
        <v>52.41</v>
      </c>
      <c r="DS7" s="25">
        <v>16.649999999999999</v>
      </c>
      <c r="DT7" s="25">
        <v>19.170000000000002</v>
      </c>
      <c r="DU7" s="25">
        <v>20.96</v>
      </c>
      <c r="DV7" s="25">
        <v>23.06</v>
      </c>
      <c r="DW7" s="25">
        <v>24.99</v>
      </c>
      <c r="DX7" s="25">
        <v>19.510000000000002</v>
      </c>
      <c r="DY7" s="25">
        <v>21.19</v>
      </c>
      <c r="DZ7" s="25">
        <v>22.64</v>
      </c>
      <c r="EA7" s="25">
        <v>24.49</v>
      </c>
      <c r="EB7" s="25">
        <v>25.85</v>
      </c>
      <c r="EC7" s="25">
        <v>26.78</v>
      </c>
      <c r="ED7" s="25">
        <v>1.1399999999999999</v>
      </c>
      <c r="EE7" s="25">
        <v>1.3</v>
      </c>
      <c r="EF7" s="25">
        <v>0.74</v>
      </c>
      <c r="EG7" s="25">
        <v>0.96</v>
      </c>
      <c r="EH7" s="25">
        <v>0.89</v>
      </c>
      <c r="EI7" s="25">
        <v>0.67</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2025-12-12T09:21:55Z</dcterms:created>
  <dcterms:modified xsi:type="dcterms:W3CDTF">2026-02-16T01:05:02Z</dcterms:modified>
  <cp:category/>
</cp:coreProperties>
</file>