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B2591267-0299-4834-B5CE-10160C9A3DD4}" xr6:coauthVersionLast="47" xr6:coauthVersionMax="47" xr10:uidLastSave="{00000000-0000-0000-0000-000000000000}"/>
  <workbookProtection workbookAlgorithmName="SHA-512" workbookHashValue="yKoc5xNc5GxlypZtH8p+iZ6Hp8zGn5dyxgaKint7d1hW+JnF4pNPCaKMSlrnw9rlMSVRp7UNq5Rjp2iZgz1/TQ==" workbookSaltValue="OefojBqEjHXbN7SVgpaCcQ==" workbookSpinCount="100000" lockStructure="1"/>
  <bookViews>
    <workbookView xWindow="-25035" yWindow="-378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I10" i="4"/>
  <c r="B10" i="4"/>
  <c r="BB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<sst xmlns="http://schemas.openxmlformats.org/spreadsheetml/2006/main" count="228" uniqueCount="114">
  <si>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</si>
  <si>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</si>
  <si>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</si>
  <si>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</si>
  <si>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</si>
  <si>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</si>
  <si>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</si>
  <si>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</si>
  <si>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</si>
  <si>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</si>
  <si>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</si>
  <si>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</si>
  <si>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</si>
  <si>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</si>
  <si>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</si>
  <si>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</si>
  <si>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</si>
  <si>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</si>
  <si>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</si>
  <si>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</si>
  <si>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</si>
  <si>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</si>
  <si>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</si>
  <si>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</si>
  <si>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</si>
  <si>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</si>
  <si>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</si>
  <si>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</si>
  <si>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</si>
  <si>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</si>
  <si>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</si>
  <si>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</si>
  <si>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</si>
  <si>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</si>
  <si>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</si>
  <si>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</si>
  <si>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</si>
  <si>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</si>
  <si>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</si>
  <si>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</si>
  <si>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</si>
  <si>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</si>
  <si>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</si>
  <si>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</si>
  <si>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</si>
  <si>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</si>
  <si>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</si>
  <si>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</si>
  <si>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</si>
  <si>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</si>
  <si>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</si>
  <si>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</si>
  <si>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</si>
  <si>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</si>
  <si>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</si>
  <si>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</si>
  <si>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</si>
  <si>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</si>
  <si>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</si>
  <si>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</si>
  <si>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</si>
  <si>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</si>
  <si>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</si>
  <si>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</si>
  <si>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</si>
  <si>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</si>
  <si>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</si>
  <si>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</si>
  <si>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</si>
  <si>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</si>
  <si>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</si>
  <si>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</si>
  <si>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</si>
  <si>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</si>
  <si>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</si>
  <si>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</si>
  <si>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</si>
  <si>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</si>
  <si>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</si>
  <si>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</si>
  <si>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</si>
  <si>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</si>
  <si>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</si>
  <si>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</si>
  <si>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</si>
  <si>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</si>
  <si>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</si>
  <si>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</si>
  <si>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</si>
  <si>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</si>
  <si>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</si>
  <si>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</si>
  <si>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</si>
  <si>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光市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</si>
  <si>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</si>
  <si>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</si>
  <si>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</si>
  <si>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</si>
  <si>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</si>
  <si>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</si>
  <si>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</si>
  <si>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</si>
  <si>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</si>
  <si>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</si>
  <si>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</si>
  <si>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</si>
  <si>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</si>
  <si>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</si>
  <si>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</si>
  <si>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</si>
  <si>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</si>
  <si>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路経年化率、管路更新率については、ともに全国平均値、類似団体平均値よりも良好な数値で推移しているものの、有形固定資産減価償却率は年々、増加傾向にあり、資産全体の老朽化の度合いは進行している状況である。
　今後、水道施設全体の更新の必要性が高まるなか、アセットマネジメント計画に基づく、計画的な施設更新を実施していく必要がある。</t>
    <phoneticPr fontId="4"/>
  </si>
  <si>
    <t>　人口減少などの要因による有収水量の減少に伴う収益の低下には歯止めが掛からず、物価上昇等による費用面への影響も顕著となるなど、長期的な視点においては、水道事業を取り巻く事業環境は厳しさを増す一方である。
　老朽化した水道施設の更新と財源の確保をはじめ、経営課題は山積しているが、こうした課題を一つ一つ解決していくため、今後も経営基盤の強化に向けた健全な経営の維持・向上に取り組んでいく必要がある。</t>
    <rPh sb="1" eb="5">
      <t>ジンコウゲンショウ</t>
    </rPh>
    <rPh sb="8" eb="10">
      <t>ヨウイン</t>
    </rPh>
    <rPh sb="21" eb="22">
      <t>トモナ</t>
    </rPh>
    <rPh sb="26" eb="28">
      <t>テイカ</t>
    </rPh>
    <rPh sb="30" eb="32">
      <t>ハド</t>
    </rPh>
    <rPh sb="34" eb="35">
      <t>カ</t>
    </rPh>
    <rPh sb="63" eb="66">
      <t>チョウキテキ</t>
    </rPh>
    <rPh sb="67" eb="69">
      <t>シテン</t>
    </rPh>
    <rPh sb="75" eb="79">
      <t>スイドウジギョウ</t>
    </rPh>
    <rPh sb="80" eb="81">
      <t>ト</t>
    </rPh>
    <rPh sb="82" eb="83">
      <t>マ</t>
    </rPh>
    <rPh sb="84" eb="88">
      <t>ジギョウカンキョウ</t>
    </rPh>
    <rPh sb="89" eb="90">
      <t>キビ</t>
    </rPh>
    <rPh sb="93" eb="94">
      <t>マ</t>
    </rPh>
    <rPh sb="95" eb="97">
      <t>イッポウ</t>
    </rPh>
    <rPh sb="105" eb="108">
      <t>ロウキュウカ</t>
    </rPh>
    <rPh sb="110" eb="114">
      <t>スイドウシセツ</t>
    </rPh>
    <rPh sb="115" eb="117">
      <t>コウシン</t>
    </rPh>
    <rPh sb="118" eb="120">
      <t>ザイゲン</t>
    </rPh>
    <rPh sb="121" eb="123">
      <t>カクホ</t>
    </rPh>
    <rPh sb="133" eb="135">
      <t>サンセキ</t>
    </rPh>
    <rPh sb="145" eb="147">
      <t>カダイ</t>
    </rPh>
    <phoneticPr fontId="4"/>
  </si>
  <si>
    <t>　単年度の収支状況を表す経常収支比率が100％以上であり累積欠損金も発生していないことから現時点における経営状態は健全であり、流動比率についても100％を上回っていることから、短期的な債務に対する支払能力は十分に有している状況である。
　企業債残高対給水収益比率については、企業債残高は着実に減少しているものの、依然として、全国平均値、類似団体平均値ともに大きく上回っている状況であり、企業債残高の減少に向けた継続的な取り組みが必要である。
　給水原価は全国平均値、類似団体平均値を大きく下回っており、料金回収率が100％を上回っていることから、現時点においては、給水に係る費用を給水収益で賄うことができている状況である。
　各指標について、単年度の状況では、一定の水準を満たしている指標の割合が多いものの、年次的な推移を見てみると、人口減少による有収水量の減少、物価高騰に伴う維持管理コストの増加など、事業環境の急激な変化により、数値が悪化している指標もあることから、引き続き、各指標の推移を注視していく必要がある。
　施設利用率は、大口需要者である工場の使用水量に対応する施設規模を有しているものの、人口減少に加え、近年は工場の使用水量がピーク時から大きく減少していることから、50％を下回る水準となっている。有収率については、少しずつ改善しているが、引き続き、計画的な老朽施設の更新を行うことにより数値の向上を図っていくことが必要である。</t>
    <rPh sb="156" eb="158">
      <t>イゼン</t>
    </rPh>
    <rPh sb="193" eb="198">
      <t>キギョウサイザンダカ</t>
    </rPh>
    <rPh sb="199" eb="201">
      <t>ゲンショウ</t>
    </rPh>
    <rPh sb="313" eb="316">
      <t>カクシヒョウ</t>
    </rPh>
    <rPh sb="321" eb="324">
      <t>タンネンド</t>
    </rPh>
    <rPh sb="325" eb="327">
      <t>ジョウキョウ</t>
    </rPh>
    <rPh sb="330" eb="332">
      <t>イッテイ</t>
    </rPh>
    <rPh sb="333" eb="335">
      <t>スイジュン</t>
    </rPh>
    <rPh sb="336" eb="337">
      <t>ミ</t>
    </rPh>
    <rPh sb="342" eb="344">
      <t>シヒョウ</t>
    </rPh>
    <rPh sb="345" eb="347">
      <t>ワリアイ</t>
    </rPh>
    <rPh sb="348" eb="349">
      <t>オオ</t>
    </rPh>
    <rPh sb="354" eb="357">
      <t>ネンジテキ</t>
    </rPh>
    <rPh sb="358" eb="360">
      <t>スイイ</t>
    </rPh>
    <rPh sb="361" eb="362">
      <t>ミ</t>
    </rPh>
    <rPh sb="382" eb="384">
      <t>ブッカ</t>
    </rPh>
    <rPh sb="384" eb="386">
      <t>コウトウ</t>
    </rPh>
    <rPh sb="387" eb="388">
      <t>トモナ</t>
    </rPh>
    <rPh sb="389" eb="391">
      <t>イジ</t>
    </rPh>
    <rPh sb="391" eb="393">
      <t>カンリ</t>
    </rPh>
    <rPh sb="397" eb="399">
      <t>ゾウカ</t>
    </rPh>
    <rPh sb="402" eb="404">
      <t>ジギョウ</t>
    </rPh>
    <rPh sb="404" eb="406">
      <t>カンキョウ</t>
    </rPh>
    <rPh sb="407" eb="409">
      <t>キュウゲキ</t>
    </rPh>
    <rPh sb="410" eb="412">
      <t>ヘンカ</t>
    </rPh>
    <rPh sb="416" eb="418">
      <t>スウチ</t>
    </rPh>
    <rPh sb="419" eb="421">
      <t>アッカ</t>
    </rPh>
    <rPh sb="425" eb="427">
      <t>シヒョウ</t>
    </rPh>
    <rPh sb="435" eb="436">
      <t>ヒ</t>
    </rPh>
    <rPh sb="437" eb="438">
      <t>ツヅ</t>
    </rPh>
    <rPh sb="440" eb="441">
      <t>カク</t>
    </rPh>
    <rPh sb="502" eb="506">
      <t>ジンコウゲンショウ</t>
    </rPh>
    <rPh sb="507" eb="508">
      <t>クワ</t>
    </rPh>
    <rPh sb="527" eb="528">
      <t>オオ</t>
    </rPh>
    <rPh sb="545" eb="547">
      <t>シタマワ</t>
    </rPh>
    <rPh sb="548" eb="550">
      <t>スイジュン</t>
    </rPh>
    <rPh sb="566" eb="567">
      <t>スコ</t>
    </rPh>
    <rPh sb="570" eb="572">
      <t>カイゼン</t>
    </rPh>
    <rPh sb="578" eb="579">
      <t>ヒ</t>
    </rPh>
    <rPh sb="580" eb="581">
      <t>ツヅ</t>
    </rPh>
    <rPh sb="595" eb="59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</si>
</sst>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1.23</c:v>
                </c:pt>
                <c:pt idx="1">
                  <c:v>0.83</c:v>
                </c:pt>
                <c:pt idx="2">
                  <c:v>0.73</c:v>
                </c:pt>
                <c:pt idx="3">
                  <c:v>0.75</c:v>
                </c:pt>
                <c:pt idx="4">
                  <c:v>0.65</c:v>
                </c:pt>
              </c:numCache>
            </c:numRef>
          </c:val>
          <c:extLst>
            <c:ext xmlns:c16="http://schemas.microsoft.com/office/drawing/2014/chart" uri="{C3380CC4-5D6E-409C-BE32-E72D297353CC}">
              <c16:uniqueId val="{00000000-ACF0-49D0-803E-D02E3470A4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ACF0-49D0-803E-D02E3470A4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51.31</c:v>
                </c:pt>
                <c:pt idx="1">
                  <c:v>53.36</c:v>
                </c:pt>
                <c:pt idx="2">
                  <c:v>52.62</c:v>
                </c:pt>
                <c:pt idx="3">
                  <c:v>49.85</c:v>
                </c:pt>
                <c:pt idx="4">
                  <c:v>48.61</c:v>
                </c:pt>
              </c:numCache>
            </c:numRef>
          </c:val>
          <c:extLst>
            <c:ext xmlns:c16="http://schemas.microsoft.com/office/drawing/2014/chart" uri="{C3380CC4-5D6E-409C-BE32-E72D297353CC}">
              <c16:uniqueId val="{00000000-9086-4B57-94B3-2B4AE3C309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9086-4B57-94B3-2B4AE3C309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87.05</c:v>
                </c:pt>
                <c:pt idx="2">
                  <c:v>87.06</c:v>
                </c:pt>
                <c:pt idx="3">
                  <c:v>88.37</c:v>
                </c:pt>
                <c:pt idx="4">
                  <c:v>90.61</c:v>
                </c:pt>
              </c:numCache>
            </c:numRef>
          </c:val>
          <c:extLst>
            <c:ext xmlns:c16="http://schemas.microsoft.com/office/drawing/2014/chart" uri="{C3380CC4-5D6E-409C-BE32-E72D297353CC}">
              <c16:uniqueId val="{00000000-5F37-4450-AF4A-71983D4F49F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5F37-4450-AF4A-71983D4F49F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120.04</c:v>
                </c:pt>
                <c:pt idx="1">
                  <c:v>120.69</c:v>
                </c:pt>
                <c:pt idx="2">
                  <c:v>116.23</c:v>
                </c:pt>
                <c:pt idx="3">
                  <c:v>122.31</c:v>
                </c:pt>
                <c:pt idx="4">
                  <c:v>117.05</c:v>
                </c:pt>
              </c:numCache>
            </c:numRef>
          </c:val>
          <c:extLst>
            <c:ext xmlns:c16="http://schemas.microsoft.com/office/drawing/2014/chart" uri="{C3380CC4-5D6E-409C-BE32-E72D297353CC}">
              <c16:uniqueId val="{00000000-9F46-4D88-A4D4-7CE065160C3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F46-4D88-A4D4-7CE065160C3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c:v>
                </c:pt>
                <c:pt idx="1">
                  <c:v>47.44</c:v>
                </c:pt>
                <c:pt idx="2">
                  <c:v>49.03</c:v>
                </c:pt>
                <c:pt idx="3">
                  <c:v>50.29</c:v>
                </c:pt>
                <c:pt idx="4">
                  <c:v>51.45</c:v>
                </c:pt>
              </c:numCache>
            </c:numRef>
          </c:val>
          <c:extLst>
            <c:ext xmlns:c16="http://schemas.microsoft.com/office/drawing/2014/chart" uri="{C3380CC4-5D6E-409C-BE32-E72D297353CC}">
              <c16:uniqueId val="{00000000-7514-4713-9FD5-795A806EB0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514-4713-9FD5-795A806EB0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17.05</c:v>
                </c:pt>
                <c:pt idx="1">
                  <c:v>17.63</c:v>
                </c:pt>
                <c:pt idx="2">
                  <c:v>18.760000000000002</c:v>
                </c:pt>
                <c:pt idx="3">
                  <c:v>19.809999999999999</c:v>
                </c:pt>
                <c:pt idx="4">
                  <c:v>21.94</c:v>
                </c:pt>
              </c:numCache>
            </c:numRef>
          </c:val>
          <c:extLst>
            <c:ext xmlns:c16="http://schemas.microsoft.com/office/drawing/2014/chart" uri="{C3380CC4-5D6E-409C-BE32-E72D297353CC}">
              <c16:uniqueId val="{00000000-9B53-478E-BA77-5BE8D16311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B53-478E-BA77-5BE8D16311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16-417C-BB70-46F9ECA155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5C16-417C-BB70-46F9ECA155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324.66000000000003</c:v>
                </c:pt>
                <c:pt idx="1">
                  <c:v>352.91</c:v>
                </c:pt>
                <c:pt idx="2">
                  <c:v>373.76</c:v>
                </c:pt>
                <c:pt idx="3">
                  <c:v>372.2</c:v>
                </c:pt>
                <c:pt idx="4">
                  <c:v>344.01</c:v>
                </c:pt>
              </c:numCache>
            </c:numRef>
          </c:val>
          <c:extLst>
            <c:ext xmlns:c16="http://schemas.microsoft.com/office/drawing/2014/chart" uri="{C3380CC4-5D6E-409C-BE32-E72D297353CC}">
              <c16:uniqueId val="{00000000-9EE2-4651-994C-71DB4317C5F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EE2-4651-994C-71DB4317C5F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534.9</c:v>
                </c:pt>
                <c:pt idx="1">
                  <c:v>514.57000000000005</c:v>
                </c:pt>
                <c:pt idx="2">
                  <c:v>507.47</c:v>
                </c:pt>
                <c:pt idx="3">
                  <c:v>509.43</c:v>
                </c:pt>
                <c:pt idx="4">
                  <c:v>494.65</c:v>
                </c:pt>
              </c:numCache>
            </c:numRef>
          </c:val>
          <c:extLst>
            <c:ext xmlns:c16="http://schemas.microsoft.com/office/drawing/2014/chart" uri="{C3380CC4-5D6E-409C-BE32-E72D297353CC}">
              <c16:uniqueId val="{00000000-5CBD-463D-957A-B181E7833D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CBD-463D-957A-B181E7833D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105.81</c:v>
                </c:pt>
                <c:pt idx="1">
                  <c:v>106.31</c:v>
                </c:pt>
                <c:pt idx="2">
                  <c:v>102.78</c:v>
                </c:pt>
                <c:pt idx="3">
                  <c:v>107.91</c:v>
                </c:pt>
                <c:pt idx="4">
                  <c:v>102.23</c:v>
                </c:pt>
              </c:numCache>
            </c:numRef>
          </c:val>
          <c:extLst>
            <c:ext xmlns:c16="http://schemas.microsoft.com/office/drawing/2014/chart" uri="{C3380CC4-5D6E-409C-BE32-E72D297353CC}">
              <c16:uniqueId val="{00000000-32D8-48FF-9260-9EC7556D89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32D8-48FF-9260-9EC7556D89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116.43</c:v>
                </c:pt>
                <c:pt idx="1">
                  <c:v>115.85</c:v>
                </c:pt>
                <c:pt idx="2">
                  <c:v>120.11</c:v>
                </c:pt>
                <c:pt idx="3">
                  <c:v>114.92</c:v>
                </c:pt>
                <c:pt idx="4">
                  <c:v>121.56</c:v>
                </c:pt>
              </c:numCache>
            </c:numRef>
          </c:val>
          <c:extLst>
            <c:ext xmlns:c16="http://schemas.microsoft.com/office/drawing/2014/chart" uri="{C3380CC4-5D6E-409C-BE32-E72D297353CC}">
              <c16:uniqueId val="{00000000-076F-4ED7-BC53-472F0874E9A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076F-4ED7-BC53-472F0874E9A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山口県　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自治体職員</v>
      </c>
      <c r="AE8" s="74"/>
      <c r="AF8" s="74"/>
      <c r="AG8" s="74"/>
      <c r="AH8" s="74"/>
      <c r="AI8" s="74"/>
      <c r="AJ8" s="74"/>
      <c r="AK8" s="2"/>
      <c r="AL8" s="65">
        <f>データ!$R$6</f>
        <v>48015</v>
      </c>
      <c r="AM8" s="65"/>
      <c r="AN8" s="65"/>
      <c r="AO8" s="65"/>
      <c r="AP8" s="65"/>
      <c r="AQ8" s="65"/>
      <c r="AR8" s="65"/>
      <c r="AS8" s="65"/>
      <c r="AT8" s="36">
        <f>データ!$S$6</f>
        <v>92.13</v>
      </c>
      <c r="AU8" s="37"/>
      <c r="AV8" s="37"/>
      <c r="AW8" s="37"/>
      <c r="AX8" s="37"/>
      <c r="AY8" s="37"/>
      <c r="AZ8" s="37"/>
      <c r="BA8" s="37"/>
      <c r="BB8" s="54">
        <f>データ!$T$6</f>
        <v>521.16999999999996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54.59</v>
      </c>
      <c r="J10" s="37"/>
      <c r="K10" s="37"/>
      <c r="L10" s="37"/>
      <c r="M10" s="37"/>
      <c r="N10" s="37"/>
      <c r="O10" s="64"/>
      <c r="P10" s="54">
        <f>データ!$P$6</f>
        <v>95.78</v>
      </c>
      <c r="Q10" s="54"/>
      <c r="R10" s="54"/>
      <c r="S10" s="54"/>
      <c r="T10" s="54"/>
      <c r="U10" s="54"/>
      <c r="V10" s="54"/>
      <c r="W10" s="65">
        <f>データ!$Q$6</f>
        <v>2260</v>
      </c>
      <c r="X10" s="65"/>
      <c r="Y10" s="65"/>
      <c r="Z10" s="65"/>
      <c r="AA10" s="65"/>
      <c r="AB10" s="65"/>
      <c r="AC10" s="65"/>
      <c r="AD10" s="2"/>
      <c r="AE10" s="2"/>
      <c r="AF10" s="2"/>
      <c r="AG10" s="2"/>
      <c r="AH10" s="2"/>
      <c r="AI10" s="2"/>
      <c r="AJ10" s="2"/>
      <c r="AK10" s="2"/>
      <c r="AL10" s="65">
        <f>データ!$U$6</f>
        <v>45625</v>
      </c>
      <c r="AM10" s="65"/>
      <c r="AN10" s="65"/>
      <c r="AO10" s="65"/>
      <c r="AP10" s="65"/>
      <c r="AQ10" s="65"/>
      <c r="AR10" s="65"/>
      <c r="AS10" s="65"/>
      <c r="AT10" s="36">
        <f>データ!$V$6</f>
        <v>46.58</v>
      </c>
      <c r="AU10" s="37"/>
      <c r="AV10" s="37"/>
      <c r="AW10" s="37"/>
      <c r="AX10" s="37"/>
      <c r="AY10" s="37"/>
      <c r="AZ10" s="37"/>
      <c r="BA10" s="37"/>
      <c r="BB10" s="54">
        <f>データ!$W$6</f>
        <v>979.5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3XgNhrrTEKCxRNZZ1I1LIsFqsfXiDZ//EJf8ST51sAQWz+v8/IdBx+GoZAzUPXKgitcta9P01s2A3xwr4Pu/A==" saltValue="Y2eg7bco+U9xybfWpe78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352101</v>
      </c>
      <c r="D6" s="20">
        <f t="shared" si="3"/>
        <v>46</v>
      </c>
      <c r="E6" s="20">
        <f t="shared" si="3"/>
        <v>1</v>
      </c>
      <c r="F6" s="20">
        <f t="shared" si="3"/>
        <v>0</v>
      </c>
      <c r="G6" s="20">
        <f t="shared" si="3"/>
        <v>1</v>
      </c>
      <c r="H6" s="20" t="str">
        <f t="shared" si="3"/>
        <v>山口県　光市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54.59</v>
      </c>
      <c r="P6" s="21">
        <f t="shared" si="3"/>
        <v>95.78</v>
      </c>
      <c r="Q6" s="21">
        <f t="shared" si="3"/>
        <v>2260</v>
      </c>
      <c r="R6" s="21">
        <f t="shared" si="3"/>
        <v>48015</v>
      </c>
      <c r="S6" s="21">
        <f t="shared" si="3"/>
        <v>92.13</v>
      </c>
      <c r="T6" s="21">
        <f t="shared" si="3"/>
        <v>521.16999999999996</v>
      </c>
      <c r="U6" s="21">
        <f t="shared" si="3"/>
        <v>45625</v>
      </c>
      <c r="V6" s="21">
        <f t="shared" si="3"/>
        <v>46.58</v>
      </c>
      <c r="W6" s="21">
        <f t="shared" si="3"/>
        <v>979.5</v>
      </c>
      <c r="X6" s="22">
        <f>IF(X7="",NA(),X7)</f>
        <v>120.04</v>
      </c>
      <c r="Y6" s="22">
        <f t="shared" ref="Y6:AG6" si="4">IF(Y7="",NA(),Y7)</f>
        <v>120.69</v>
      </c>
      <c r="Z6" s="22">
        <f t="shared" si="4"/>
        <v>116.23</v>
      </c>
      <c r="AA6" s="22">
        <f t="shared" si="4"/>
        <v>122.31</v>
      </c>
      <c r="AB6" s="22">
        <f t="shared" si="4"/>
        <v>117.05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324.66000000000003</v>
      </c>
      <c r="AU6" s="22">
        <f t="shared" ref="AU6:BC6" si="6">IF(AU7="",NA(),AU7)</f>
        <v>352.91</v>
      </c>
      <c r="AV6" s="22">
        <f t="shared" si="6"/>
        <v>373.76</v>
      </c>
      <c r="AW6" s="22">
        <f t="shared" si="6"/>
        <v>372.2</v>
      </c>
      <c r="AX6" s="22">
        <f t="shared" si="6"/>
        <v>344.01</v>
      </c>
      <c r="AY6" s="22">
        <f t="shared" si="6"/>
        <v>327.77</v>
      </c>
      <c r="AZ6" s="22">
        <f t="shared" si="6"/>
        <v>338.02</v>
      </c>
      <c r="BA6" s="22">
        <f t="shared" si="6"/>
        <v>345.94</v>
      </c>
      <c r="BB6" s="22">
        <f t="shared" si="6"/>
        <v>329.7</v>
      </c>
      <c r="BC6" s="22">
        <f t="shared" si="6"/>
        <v>319.99</v>
      </c>
      <c r="BD6" s="21" t="str">
        <f>IF(BD7="","",IF(BD7="-","【-】","【"&amp;SUBSTITUTE(TEXT(BD7,"#,##0.00"),"-","△")&amp;"】"))</f>
        <v>【239.69】</v>
      </c>
      <c r="BE6" s="22">
        <f>IF(BE7="",NA(),BE7)</f>
        <v>534.9</v>
      </c>
      <c r="BF6" s="22">
        <f t="shared" ref="BF6:BN6" si="7">IF(BF7="",NA(),BF7)</f>
        <v>514.57000000000005</v>
      </c>
      <c r="BG6" s="22">
        <f t="shared" si="7"/>
        <v>507.47</v>
      </c>
      <c r="BH6" s="22">
        <f t="shared" si="7"/>
        <v>509.43</v>
      </c>
      <c r="BI6" s="22">
        <f t="shared" si="7"/>
        <v>494.65</v>
      </c>
      <c r="BJ6" s="22">
        <f t="shared" si="7"/>
        <v>397.1</v>
      </c>
      <c r="BK6" s="22">
        <f t="shared" si="7"/>
        <v>379.91</v>
      </c>
      <c r="BL6" s="22">
        <f t="shared" si="7"/>
        <v>386.61</v>
      </c>
      <c r="BM6" s="22">
        <f t="shared" si="7"/>
        <v>381.56</v>
      </c>
      <c r="BN6" s="22">
        <f t="shared" si="7"/>
        <v>365.55</v>
      </c>
      <c r="BO6" s="21" t="str">
        <f>IF(BO7="","",IF(BO7="-","【-】","【"&amp;SUBSTITUTE(TEXT(BO7,"#,##0.00"),"-","△")&amp;"】"))</f>
        <v>【264.86】</v>
      </c>
      <c r="BP6" s="22">
        <f>IF(BP7="",NA(),BP7)</f>
        <v>105.81</v>
      </c>
      <c r="BQ6" s="22">
        <f t="shared" ref="BQ6:BY6" si="8">IF(BQ7="",NA(),BQ7)</f>
        <v>106.31</v>
      </c>
      <c r="BR6" s="22">
        <f t="shared" si="8"/>
        <v>102.78</v>
      </c>
      <c r="BS6" s="22">
        <f t="shared" si="8"/>
        <v>107.91</v>
      </c>
      <c r="BT6" s="22">
        <f t="shared" si="8"/>
        <v>102.23</v>
      </c>
      <c r="BU6" s="22">
        <f t="shared" si="8"/>
        <v>95.79</v>
      </c>
      <c r="BV6" s="22">
        <f t="shared" si="8"/>
        <v>98.3</v>
      </c>
      <c r="BW6" s="22">
        <f t="shared" si="8"/>
        <v>93.82</v>
      </c>
      <c r="BX6" s="22">
        <f t="shared" si="8"/>
        <v>95.04</v>
      </c>
      <c r="BY6" s="22">
        <f t="shared" si="8"/>
        <v>95.42</v>
      </c>
      <c r="BZ6" s="21" t="str">
        <f>IF(BZ7="","",IF(BZ7="-","【-】","【"&amp;SUBSTITUTE(TEXT(BZ7,"#,##0.00"),"-","△")&amp;"】"))</f>
        <v>【97.59】</v>
      </c>
      <c r="CA6" s="22">
        <f>IF(CA7="",NA(),CA7)</f>
        <v>116.43</v>
      </c>
      <c r="CB6" s="22">
        <f t="shared" ref="CB6:CJ6" si="9">IF(CB7="",NA(),CB7)</f>
        <v>115.85</v>
      </c>
      <c r="CC6" s="22">
        <f t="shared" si="9"/>
        <v>120.11</v>
      </c>
      <c r="CD6" s="22">
        <f t="shared" si="9"/>
        <v>114.92</v>
      </c>
      <c r="CE6" s="22">
        <f t="shared" si="9"/>
        <v>121.56</v>
      </c>
      <c r="CF6" s="22">
        <f t="shared" si="9"/>
        <v>171.13</v>
      </c>
      <c r="CG6" s="22">
        <f t="shared" si="9"/>
        <v>173.7</v>
      </c>
      <c r="CH6" s="22">
        <f t="shared" si="9"/>
        <v>178.94</v>
      </c>
      <c r="CI6" s="22">
        <f t="shared" si="9"/>
        <v>180.19</v>
      </c>
      <c r="CJ6" s="22">
        <f t="shared" si="9"/>
        <v>184.25</v>
      </c>
      <c r="CK6" s="21" t="str">
        <f>IF(CK7="","",IF(CK7="-","【-】","【"&amp;SUBSTITUTE(TEXT(CK7,"#,##0.00"),"-","△")&amp;"】"))</f>
        <v>【181.66】</v>
      </c>
      <c r="CL6" s="22">
        <f>IF(CL7="",NA(),CL7)</f>
        <v>51.31</v>
      </c>
      <c r="CM6" s="22">
        <f t="shared" ref="CM6:CU6" si="10">IF(CM7="",NA(),CM7)</f>
        <v>53.36</v>
      </c>
      <c r="CN6" s="22">
        <f t="shared" si="10"/>
        <v>52.62</v>
      </c>
      <c r="CO6" s="22">
        <f t="shared" si="10"/>
        <v>49.85</v>
      </c>
      <c r="CP6" s="22">
        <f t="shared" si="10"/>
        <v>48.61</v>
      </c>
      <c r="CQ6" s="22">
        <f t="shared" si="10"/>
        <v>60.12</v>
      </c>
      <c r="CR6" s="22">
        <f t="shared" si="10"/>
        <v>60.34</v>
      </c>
      <c r="CS6" s="22">
        <f t="shared" si="10"/>
        <v>59.54</v>
      </c>
      <c r="CT6" s="22">
        <f t="shared" si="10"/>
        <v>59.26</v>
      </c>
      <c r="CU6" s="22">
        <f t="shared" si="10"/>
        <v>60.44</v>
      </c>
      <c r="CV6" s="21" t="str">
        <f>IF(CV7="","",IF(CV7="-","【-】","【"&amp;SUBSTITUTE(TEXT(CV7,"#,##0.00"),"-","△")&amp;"】"))</f>
        <v>【60.21】</v>
      </c>
      <c r="CW6" s="22">
        <f>IF(CW7="",NA(),CW7)</f>
        <v>88.97</v>
      </c>
      <c r="CX6" s="22">
        <f t="shared" ref="CX6:DF6" si="11">IF(CX7="",NA(),CX7)</f>
        <v>87.05</v>
      </c>
      <c r="CY6" s="22">
        <f t="shared" si="11"/>
        <v>87.06</v>
      </c>
      <c r="CZ6" s="22">
        <f t="shared" si="11"/>
        <v>88.37</v>
      </c>
      <c r="DA6" s="22">
        <f t="shared" si="11"/>
        <v>90.61</v>
      </c>
      <c r="DB6" s="22">
        <f t="shared" si="11"/>
        <v>84.24</v>
      </c>
      <c r="DC6" s="22">
        <f t="shared" si="11"/>
        <v>84.19</v>
      </c>
      <c r="DD6" s="22">
        <f t="shared" si="11"/>
        <v>83.93</v>
      </c>
      <c r="DE6" s="22">
        <f t="shared" si="11"/>
        <v>83.84</v>
      </c>
      <c r="DF6" s="22">
        <f t="shared" si="11"/>
        <v>83.39</v>
      </c>
      <c r="DG6" s="21" t="str">
        <f>IF(DG7="","",IF(DG7="-","【-】","【"&amp;SUBSTITUTE(TEXT(DG7,"#,##0.00"),"-","△")&amp;"】"))</f>
        <v>【89.21】</v>
      </c>
      <c r="DH6" s="22">
        <f>IF(DH7="",NA(),DH7)</f>
        <v>46</v>
      </c>
      <c r="DI6" s="22">
        <f t="shared" ref="DI6:DQ6" si="12">IF(DI7="",NA(),DI7)</f>
        <v>47.44</v>
      </c>
      <c r="DJ6" s="22">
        <f t="shared" si="12"/>
        <v>49.03</v>
      </c>
      <c r="DK6" s="22">
        <f t="shared" si="12"/>
        <v>50.29</v>
      </c>
      <c r="DL6" s="22">
        <f t="shared" si="12"/>
        <v>51.45</v>
      </c>
      <c r="DM6" s="22">
        <f t="shared" si="12"/>
        <v>48.83</v>
      </c>
      <c r="DN6" s="22">
        <f t="shared" si="12"/>
        <v>49.96</v>
      </c>
      <c r="DO6" s="22">
        <f t="shared" si="12"/>
        <v>50.82</v>
      </c>
      <c r="DP6" s="22">
        <f t="shared" si="12"/>
        <v>51.82</v>
      </c>
      <c r="DQ6" s="22">
        <f t="shared" si="12"/>
        <v>52.53</v>
      </c>
      <c r="DR6" s="21" t="str">
        <f>IF(DR7="","",IF(DR7="-","【-】","【"&amp;SUBSTITUTE(TEXT(DR7,"#,##0.00"),"-","△")&amp;"】"))</f>
        <v>【52.41】</v>
      </c>
      <c r="DS6" s="22">
        <f>IF(DS7="",NA(),DS7)</f>
        <v>17.05</v>
      </c>
      <c r="DT6" s="22">
        <f t="shared" ref="DT6:EB6" si="13">IF(DT7="",NA(),DT7)</f>
        <v>17.63</v>
      </c>
      <c r="DU6" s="22">
        <f t="shared" si="13"/>
        <v>18.760000000000002</v>
      </c>
      <c r="DV6" s="22">
        <f t="shared" si="13"/>
        <v>19.809999999999999</v>
      </c>
      <c r="DW6" s="22">
        <f t="shared" si="13"/>
        <v>21.94</v>
      </c>
      <c r="DX6" s="22">
        <f t="shared" si="13"/>
        <v>18.18</v>
      </c>
      <c r="DY6" s="22">
        <f t="shared" si="13"/>
        <v>19.32</v>
      </c>
      <c r="DZ6" s="22">
        <f t="shared" si="13"/>
        <v>21.16</v>
      </c>
      <c r="EA6" s="22">
        <f t="shared" si="13"/>
        <v>22.72</v>
      </c>
      <c r="EB6" s="22">
        <f t="shared" si="13"/>
        <v>24.16</v>
      </c>
      <c r="EC6" s="21" t="str">
        <f>IF(EC7="","",IF(EC7="-","【-】","【"&amp;SUBSTITUTE(TEXT(EC7,"#,##0.00"),"-","△")&amp;"】"))</f>
        <v>【26.78】</v>
      </c>
      <c r="ED6" s="22">
        <f>IF(ED7="",NA(),ED7)</f>
        <v>1.23</v>
      </c>
      <c r="EE6" s="22">
        <f t="shared" ref="EE6:EM6" si="14">IF(EE7="",NA(),EE7)</f>
        <v>0.83</v>
      </c>
      <c r="EF6" s="22">
        <f t="shared" si="14"/>
        <v>0.73</v>
      </c>
      <c r="EG6" s="22">
        <f t="shared" si="14"/>
        <v>0.75</v>
      </c>
      <c r="EH6" s="22">
        <f t="shared" si="14"/>
        <v>0.65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352101</v>
      </c>
      <c r="D7" s="24">
        <v>46</v>
      </c>
      <c r="E7" s="24">
        <v>1</v>
      </c>
      <c r="F7" s="24">
        <v>0</v>
      </c>
      <c r="G7" s="24">
        <v>1</v>
      </c>
      <c r="H7" s="24" t="s">
        <v>93</v>
      </c>
      <c r="I7" s="24" t="s">
        <v>94</v>
      </c>
      <c r="J7" s="24" t="s">
        <v>95</v>
      </c>
      <c r="K7" s="24" t="s">
        <v>96</v>
      </c>
      <c r="L7" s="24" t="s">
        <v>97</v>
      </c>
      <c r="M7" s="24" t="s">
        <v>98</v>
      </c>
      <c r="N7" s="25" t="s">
        <v>99</v>
      </c>
      <c r="O7" s="25">
        <v>54.59</v>
      </c>
      <c r="P7" s="25">
        <v>95.78</v>
      </c>
      <c r="Q7" s="25">
        <v>2260</v>
      </c>
      <c r="R7" s="25">
        <v>48015</v>
      </c>
      <c r="S7" s="25">
        <v>92.13</v>
      </c>
      <c r="T7" s="25">
        <v>521.16999999999996</v>
      </c>
      <c r="U7" s="25">
        <v>45625</v>
      </c>
      <c r="V7" s="25">
        <v>46.58</v>
      </c>
      <c r="W7" s="25">
        <v>979.5</v>
      </c>
      <c r="X7" s="25">
        <v>120.04</v>
      </c>
      <c r="Y7" s="25">
        <v>120.69</v>
      </c>
      <c r="Z7" s="25">
        <v>116.23</v>
      </c>
      <c r="AA7" s="25">
        <v>122.31</v>
      </c>
      <c r="AB7" s="25">
        <v>117.05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324.66000000000003</v>
      </c>
      <c r="AU7" s="25">
        <v>352.91</v>
      </c>
      <c r="AV7" s="25">
        <v>373.76</v>
      </c>
      <c r="AW7" s="25">
        <v>372.2</v>
      </c>
      <c r="AX7" s="25">
        <v>344.01</v>
      </c>
      <c r="AY7" s="25">
        <v>327.77</v>
      </c>
      <c r="AZ7" s="25">
        <v>338.02</v>
      </c>
      <c r="BA7" s="25">
        <v>345.94</v>
      </c>
      <c r="BB7" s="25">
        <v>329.7</v>
      </c>
      <c r="BC7" s="25">
        <v>319.99</v>
      </c>
      <c r="BD7" s="25">
        <v>239.69</v>
      </c>
      <c r="BE7" s="25">
        <v>534.9</v>
      </c>
      <c r="BF7" s="25">
        <v>514.57000000000005</v>
      </c>
      <c r="BG7" s="25">
        <v>507.47</v>
      </c>
      <c r="BH7" s="25">
        <v>509.43</v>
      </c>
      <c r="BI7" s="25">
        <v>494.65</v>
      </c>
      <c r="BJ7" s="25">
        <v>397.1</v>
      </c>
      <c r="BK7" s="25">
        <v>379.91</v>
      </c>
      <c r="BL7" s="25">
        <v>386.61</v>
      </c>
      <c r="BM7" s="25">
        <v>381.56</v>
      </c>
      <c r="BN7" s="25">
        <v>365.55</v>
      </c>
      <c r="BO7" s="25">
        <v>264.86</v>
      </c>
      <c r="BP7" s="25">
        <v>105.81</v>
      </c>
      <c r="BQ7" s="25">
        <v>106.31</v>
      </c>
      <c r="BR7" s="25">
        <v>102.78</v>
      </c>
      <c r="BS7" s="25">
        <v>107.91</v>
      </c>
      <c r="BT7" s="25">
        <v>102.23</v>
      </c>
      <c r="BU7" s="25">
        <v>95.79</v>
      </c>
      <c r="BV7" s="25">
        <v>98.3</v>
      </c>
      <c r="BW7" s="25">
        <v>93.82</v>
      </c>
      <c r="BX7" s="25">
        <v>95.04</v>
      </c>
      <c r="BY7" s="25">
        <v>95.42</v>
      </c>
      <c r="BZ7" s="25">
        <v>97.59</v>
      </c>
      <c r="CA7" s="25">
        <v>116.43</v>
      </c>
      <c r="CB7" s="25">
        <v>115.85</v>
      </c>
      <c r="CC7" s="25">
        <v>120.11</v>
      </c>
      <c r="CD7" s="25">
        <v>114.92</v>
      </c>
      <c r="CE7" s="25">
        <v>121.56</v>
      </c>
      <c r="CF7" s="25">
        <v>171.13</v>
      </c>
      <c r="CG7" s="25">
        <v>173.7</v>
      </c>
      <c r="CH7" s="25">
        <v>178.94</v>
      </c>
      <c r="CI7" s="25">
        <v>180.19</v>
      </c>
      <c r="CJ7" s="25">
        <v>184.25</v>
      </c>
      <c r="CK7" s="25">
        <v>181.66</v>
      </c>
      <c r="CL7" s="25">
        <v>51.31</v>
      </c>
      <c r="CM7" s="25">
        <v>53.36</v>
      </c>
      <c r="CN7" s="25">
        <v>52.62</v>
      </c>
      <c r="CO7" s="25">
        <v>49.85</v>
      </c>
      <c r="CP7" s="25">
        <v>48.61</v>
      </c>
      <c r="CQ7" s="25">
        <v>60.12</v>
      </c>
      <c r="CR7" s="25">
        <v>60.34</v>
      </c>
      <c r="CS7" s="25">
        <v>59.54</v>
      </c>
      <c r="CT7" s="25">
        <v>59.26</v>
      </c>
      <c r="CU7" s="25">
        <v>60.44</v>
      </c>
      <c r="CV7" s="25">
        <v>60.21</v>
      </c>
      <c r="CW7" s="25">
        <v>88.97</v>
      </c>
      <c r="CX7" s="25">
        <v>87.05</v>
      </c>
      <c r="CY7" s="25">
        <v>87.06</v>
      </c>
      <c r="CZ7" s="25">
        <v>88.37</v>
      </c>
      <c r="DA7" s="25">
        <v>90.61</v>
      </c>
      <c r="DB7" s="25">
        <v>84.24</v>
      </c>
      <c r="DC7" s="25">
        <v>84.19</v>
      </c>
      <c r="DD7" s="25">
        <v>83.93</v>
      </c>
      <c r="DE7" s="25">
        <v>83.84</v>
      </c>
      <c r="DF7" s="25">
        <v>83.39</v>
      </c>
      <c r="DG7" s="25">
        <v>89.21</v>
      </c>
      <c r="DH7" s="25">
        <v>46</v>
      </c>
      <c r="DI7" s="25">
        <v>47.44</v>
      </c>
      <c r="DJ7" s="25">
        <v>49.03</v>
      </c>
      <c r="DK7" s="25">
        <v>50.29</v>
      </c>
      <c r="DL7" s="25">
        <v>51.45</v>
      </c>
      <c r="DM7" s="25">
        <v>48.83</v>
      </c>
      <c r="DN7" s="25">
        <v>49.96</v>
      </c>
      <c r="DO7" s="25">
        <v>50.82</v>
      </c>
      <c r="DP7" s="25">
        <v>51.82</v>
      </c>
      <c r="DQ7" s="25">
        <v>52.53</v>
      </c>
      <c r="DR7" s="25">
        <v>52.41</v>
      </c>
      <c r="DS7" s="25">
        <v>17.05</v>
      </c>
      <c r="DT7" s="25">
        <v>17.63</v>
      </c>
      <c r="DU7" s="25">
        <v>18.760000000000002</v>
      </c>
      <c r="DV7" s="25">
        <v>19.809999999999999</v>
      </c>
      <c r="DW7" s="25">
        <v>21.94</v>
      </c>
      <c r="DX7" s="25">
        <v>18.18</v>
      </c>
      <c r="DY7" s="25">
        <v>19.32</v>
      </c>
      <c r="DZ7" s="25">
        <v>21.16</v>
      </c>
      <c r="EA7" s="25">
        <v>22.72</v>
      </c>
      <c r="EB7" s="25">
        <v>24.16</v>
      </c>
      <c r="EC7" s="25">
        <v>26.78</v>
      </c>
      <c r="ED7" s="25">
        <v>1.23</v>
      </c>
      <c r="EE7" s="25">
        <v>0.83</v>
      </c>
      <c r="EF7" s="25">
        <v>0.73</v>
      </c>
      <c r="EG7" s="25">
        <v>0.75</v>
      </c>
      <c r="EH7" s="25">
        <v>0.65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2026-01-27T00:13:01Z</cp:lastPrinted>
  <dcterms:created xsi:type="dcterms:W3CDTF">2025-12-12T09:21:58Z</dcterms:created>
  <dcterms:modified xsi:type="dcterms:W3CDTF">2026-02-17T00:48:07Z</dcterms:modified>
  <cp:category/>
</cp:coreProperties>
</file>