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EB207A1C-B697-4B17-A034-1A792DDBFE16}" xr6:coauthVersionLast="47" xr6:coauthVersionMax="47" xr10:uidLastSave="{00000000-0000-0000-0000-000000000000}"/>
  <workbookProtection workbookAlgorithmName="SHA-512" workbookHashValue="V7Gpu6vLNripvM4O42LQVfA1gBw39jIMY4xQyBRvoqR9bx31HWikOPM4WR1q/b3IOxarCxiNXdc67R+1ma1ERw==" workbookSaltValue="vqIi7SGwEvOm4Ew7LHKquw==" workbookSpinCount="100000" lockStructure="1"/>
  <bookViews>
    <workbookView xWindow="-24690" yWindow="-3435"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O6" i="5"/>
  <c r="N6" i="5"/>
  <c r="M6" i="5"/>
  <c r="AD8" i="4" s="1"/>
  <c r="L6" i="5"/>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I10" i="4"/>
  <c r="B10" i="4"/>
  <c r="BB8" i="4"/>
  <c r="AT8" i="4"/>
  <c r="AL8" i="4"/>
  <c r="W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<sst xmlns="http://schemas.openxmlformats.org/spreadsheetml/2006/main" count="228" uniqueCount="113">
  <si>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</si>
  <si>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</si>
  <si>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</si>
  <si>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</si>
  <si>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</si>
  <si>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</si>
  <si>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</si>
  <si>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</si>
  <si>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</si>
  <si>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</si>
  <si>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</si>
  <si>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</si>
  <si>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</si>
  <si>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</si>
  <si>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</si>
  <si>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</si>
  <si>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</si>
  <si>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</si>
  <si>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</si>
  <si>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</si>
  <si>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</si>
  <si>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</si>
  <si>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</si>
  <si>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</si>
  <si>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</si>
  <si>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</si>
  <si>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</si>
  <si>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</si>
  <si>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</si>
  <si>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</si>
  <si>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</si>
  <si>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</si>
  <si>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</si>
  <si>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</si>
  <si>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</si>
  <si>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</si>
  <si>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</si>
  <si>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</si>
  <si>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</si>
  <si>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</si>
  <si>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</si>
  <si>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</si>
  <si>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</si>
  <si>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</si>
  <si>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</si>
  <si>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</si>
  <si>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</si>
  <si>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</si>
  <si>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</si>
  <si>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</si>
  <si>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</si>
  <si>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</si>
  <si>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</si>
  <si>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</si>
  <si>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</si>
  <si>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</si>
  <si>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</si>
  <si>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</si>
  <si>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</si>
  <si>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</si>
  <si>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</si>
  <si>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</si>
  <si>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</si>
  <si>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</si>
  <si>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</si>
  <si>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</si>
  <si>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</si>
  <si>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</si>
  <si>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</si>
  <si>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</si>
  <si>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</si>
  <si>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</si>
  <si>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</si>
  <si>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</si>
  <si>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</si>
  <si>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</si>
  <si>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</si>
  <si>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</si>
  <si>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</si>
  <si>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</si>
  <si>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</si>
  <si>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</si>
  <si>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</si>
  <si>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</si>
  <si>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</si>
  <si>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</si>
  <si>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</si>
  <si>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</si>
  <si>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</si>
  <si>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</si>
  <si>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</si>
  <si>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</si>
  <si>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</si>
  <si>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美祢市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</si>
  <si>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</si>
  <si>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</si>
  <si>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</si>
  <si>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</si>
  <si>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</si>
  <si>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</si>
  <si>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</si>
  <si>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</si>
  <si>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</si>
  <si>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</si>
  <si>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</si>
  <si>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</si>
  <si>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</si>
  <si>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</si>
  <si>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</si>
  <si>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</si>
  <si>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給水人口減少等により給水収益が減少する一方で、機器や管路の修繕費の増加から、経常収支比率は低下していたが、令和4年度の料金改定により営業収益の増加により経常収支比率は改善した。
　しかし、令和6年度は給水人口の減少等による営業収益が減少し、人件費の上昇やエネルギー価格等の高騰に伴う諸物価上昇により営業費用は増加した。そのため前年度に続き経常収支比率は悪化している。
　料金回収率は料金収入の減少や営業費用の増加により悪化し、前年度より給水原価は上昇している。
　流動比率は平均値を下回っているが、100％以上は維持している。
　企業債残高対給水収益比率は、大型事業の財源として借入を行ったため高水準であるが、事業完了によりほぼ横ばいとなっている。
　施設利用率は平均値を下回っており、施設規模の適正化を検討する必要がある。
　有収率については、前年度比で増加しているものの、引き続き老朽管路の更新を実施し、改善に努めたい。
　本市は中山間地域で平地が少ないため、配水池やポンプ場等の施設が多く、また、給水区域に集落が点在して</t>
    </r>
    <r>
      <rPr>
        <sz val="11"/>
        <rFont val="ＭＳ ゴシック"/>
        <family val="3"/>
        <charset val="128"/>
      </rPr>
      <t>い</t>
    </r>
    <r>
      <rPr>
        <sz val="11"/>
        <color theme="1"/>
        <rFont val="ＭＳ ゴシック"/>
        <family val="3"/>
        <charset val="128"/>
      </rPr>
      <t>ることから、給水人口に対して管路延長が長いなど、事業効率の悪い立地条件となっている。</t>
    </r>
    <rPh sb="6" eb="7">
      <t>ショウ</t>
    </rPh>
    <rPh sb="77" eb="83">
      <t>ケイジョウシュウシヒリツ</t>
    </rPh>
    <rPh sb="84" eb="86">
      <t>カイゼン</t>
    </rPh>
    <rPh sb="95" eb="97">
      <t>レイワ</t>
    </rPh>
    <rPh sb="98" eb="100">
      <t>ネンド</t>
    </rPh>
    <rPh sb="101" eb="105">
      <t>キュウスイジンコウ</t>
    </rPh>
    <rPh sb="106" eb="108">
      <t>ゲンショウ</t>
    </rPh>
    <rPh sb="108" eb="109">
      <t>トウ</t>
    </rPh>
    <rPh sb="112" eb="114">
      <t>エイギョウ</t>
    </rPh>
    <rPh sb="114" eb="116">
      <t>シュウエキ</t>
    </rPh>
    <rPh sb="117" eb="119">
      <t>ゲンショウ</t>
    </rPh>
    <rPh sb="121" eb="124">
      <t>ジンケンヒ</t>
    </rPh>
    <rPh sb="125" eb="127">
      <t>ジョウショウ</t>
    </rPh>
    <rPh sb="133" eb="135">
      <t>カカク</t>
    </rPh>
    <rPh sb="135" eb="136">
      <t>トウ</t>
    </rPh>
    <rPh sb="137" eb="139">
      <t>コウトウ</t>
    </rPh>
    <rPh sb="140" eb="141">
      <t>トモナ</t>
    </rPh>
    <rPh sb="142" eb="145">
      <t>ショブッカ</t>
    </rPh>
    <rPh sb="145" eb="147">
      <t>ジョウショウ</t>
    </rPh>
    <rPh sb="150" eb="152">
      <t>エイギョウ</t>
    </rPh>
    <rPh sb="152" eb="154">
      <t>ヒヨウ</t>
    </rPh>
    <rPh sb="155" eb="157">
      <t>ゾウカ</t>
    </rPh>
    <rPh sb="164" eb="167">
      <t>ゼンネンド</t>
    </rPh>
    <rPh sb="168" eb="169">
      <t>ツヅ</t>
    </rPh>
    <rPh sb="192" eb="194">
      <t>リョウキン</t>
    </rPh>
    <rPh sb="194" eb="196">
      <t>シュウニュウ</t>
    </rPh>
    <rPh sb="197" eb="199">
      <t>ゲンショウ</t>
    </rPh>
    <rPh sb="200" eb="202">
      <t>エイギョウ</t>
    </rPh>
    <rPh sb="202" eb="204">
      <t>ヒヨウ</t>
    </rPh>
    <rPh sb="205" eb="207">
      <t>ゾウカ</t>
    </rPh>
    <rPh sb="210" eb="212">
      <t>アッカ</t>
    </rPh>
    <rPh sb="214" eb="217">
      <t>ゼンネンド</t>
    </rPh>
    <rPh sb="298" eb="301">
      <t>コウスイジュン</t>
    </rPh>
    <rPh sb="306" eb="310">
      <t>ジギョウカンリョウ</t>
    </rPh>
    <rPh sb="377" eb="378">
      <t>ヒ</t>
    </rPh>
    <rPh sb="379" eb="381">
      <t>ゾウカ</t>
    </rPh>
    <rPh sb="389" eb="390">
      <t>ヒ</t>
    </rPh>
    <rPh sb="391" eb="392">
      <t>ツヅ</t>
    </rPh>
    <rPh sb="393" eb="395">
      <t>ロウキュウ</t>
    </rPh>
    <rPh sb="401" eb="403">
      <t>ジッシ</t>
    </rPh>
    <rPh sb="408" eb="409">
      <t>ツト</t>
    </rPh>
    <phoneticPr fontId="4"/>
  </si>
  <si>
    <t>　有形固定資産減価償却率は、今後も増加する見込みである。
　管路経年化率については、昭和50年代に布設した管路が更新時期を迎えたため、平均値に比べ大きく上回っている。今後も法定耐用年数経過資産が増加する見込みである。
　管路更新率は、令和6年度は平均値と比べ低いが、これは大規模な水道施設統合事業の実施中で、一部老朽管の布設替を控えているためである。
　施設管路ともに、重要度、優先度、及び必要となる財源を総合的に勘案しながら更新する計画を策定しており、当該計画に従い更新を行っていく予定である。なお、更新に併せて耐震化も実施することとしている。</t>
    <rPh sb="67" eb="70">
      <t>ヘイキンチ</t>
    </rPh>
    <rPh sb="71" eb="72">
      <t>クラ</t>
    </rPh>
    <rPh sb="73" eb="74">
      <t>オオ</t>
    </rPh>
    <rPh sb="76" eb="78">
      <t>ウワマワ</t>
    </rPh>
    <rPh sb="88" eb="90">
      <t>タイヨウ</t>
    </rPh>
    <rPh sb="117" eb="119">
      <t>レイワ</t>
    </rPh>
    <rPh sb="120" eb="122">
      <t>ネンド</t>
    </rPh>
    <rPh sb="129" eb="130">
      <t>ヒク</t>
    </rPh>
    <rPh sb="136" eb="139">
      <t>ダイキボ</t>
    </rPh>
    <rPh sb="140" eb="142">
      <t>スイドウ</t>
    </rPh>
    <rPh sb="142" eb="144">
      <t>シセツ</t>
    </rPh>
    <rPh sb="144" eb="146">
      <t>トウゴウ</t>
    </rPh>
    <rPh sb="146" eb="148">
      <t>ジギョウ</t>
    </rPh>
    <rPh sb="151" eb="152">
      <t>チュウ</t>
    </rPh>
    <rPh sb="154" eb="155">
      <t>イチ</t>
    </rPh>
    <rPh sb="156" eb="158">
      <t>ロウキュウ</t>
    </rPh>
    <rPh sb="158" eb="159">
      <t>カン</t>
    </rPh>
    <rPh sb="160" eb="163">
      <t>フセツガ</t>
    </rPh>
    <rPh sb="164" eb="165">
      <t>ヒカ</t>
    </rPh>
    <rPh sb="217" eb="219">
      <t>ケイカク</t>
    </rPh>
    <rPh sb="220" eb="222">
      <t>サクテイ</t>
    </rPh>
    <rPh sb="227" eb="229">
      <t>トウガイ</t>
    </rPh>
    <rPh sb="229" eb="231">
      <t>ケイカク</t>
    </rPh>
    <rPh sb="232" eb="233">
      <t>シタガ</t>
    </rPh>
    <rPh sb="234" eb="236">
      <t>コウシン</t>
    </rPh>
    <rPh sb="237" eb="238">
      <t>オコナ</t>
    </rPh>
    <rPh sb="242" eb="244">
      <t>ヨテイ</t>
    </rPh>
    <phoneticPr fontId="4"/>
  </si>
  <si>
    <t>　令和4年度に料金改定を行ったことで料金収入は増加したが、一方で、エネルギー価格等の高騰により動力費をはじめとした諸経費が増大した。令和6年度は純損失となり、経営環境は依然として厳しい状況である。
　給水人口及び年間給水量は減少傾向にあり、今後も料金収入は減少が見込まれることから、施設の統廃合や規模の縮小、また広域化も視野に入れ、維持管理経費の節減に努める等、一層の経営の合理化・効率化に取り組むとともに、事業の継続や強靭な経営基盤の構築の観点から、料金改定について定期的な検討を行う必要がある。
　なお、水道ビジョンを経営戦略を含めたものとして、令和元年12月に改訂を行った。また、令和4年度からの料金改定を見込む収支計画を含む改定を令和3年10月に行った。今後はこの計画に基づき経営の健全化及び経営基盤の強化を図っていく。</t>
    <rPh sb="1" eb="3">
      <t>レイワ</t>
    </rPh>
    <rPh sb="4" eb="5">
      <t>ネン</t>
    </rPh>
    <rPh sb="5" eb="6">
      <t>ド</t>
    </rPh>
    <rPh sb="7" eb="11">
      <t>リョウキンカイテイ</t>
    </rPh>
    <rPh sb="18" eb="20">
      <t>リョウキン</t>
    </rPh>
    <rPh sb="20" eb="22">
      <t>シュウニュウ</t>
    </rPh>
    <rPh sb="23" eb="25">
      <t>ゾウカ</t>
    </rPh>
    <rPh sb="29" eb="31">
      <t>イッポウ</t>
    </rPh>
    <rPh sb="38" eb="40">
      <t>カカク</t>
    </rPh>
    <rPh sb="40" eb="41">
      <t>トウ</t>
    </rPh>
    <rPh sb="42" eb="44">
      <t>コウトウ</t>
    </rPh>
    <rPh sb="47" eb="50">
      <t>ドウリョクヒ</t>
    </rPh>
    <rPh sb="57" eb="60">
      <t>ショケイヒ</t>
    </rPh>
    <rPh sb="61" eb="63">
      <t>ゾウダイ</t>
    </rPh>
    <rPh sb="66" eb="68">
      <t>レイワ</t>
    </rPh>
    <rPh sb="69" eb="71">
      <t>ネンド</t>
    </rPh>
    <rPh sb="79" eb="81">
      <t>ケイエイ</t>
    </rPh>
    <rPh sb="81" eb="83">
      <t>カンキョウ</t>
    </rPh>
    <rPh sb="84" eb="86">
      <t>イゼン</t>
    </rPh>
    <rPh sb="89" eb="90">
      <t>キビ</t>
    </rPh>
    <rPh sb="92" eb="94">
      <t>ジョウキョウ</t>
    </rPh>
    <rPh sb="234" eb="237">
      <t>テイキテキ</t>
    </rPh>
    <rPh sb="238" eb="240">
      <t>ケントウ</t>
    </rPh>
    <rPh sb="254" eb="256">
      <t>スイドウ</t>
    </rPh>
    <rPh sb="261" eb="263">
      <t>ケイエイ</t>
    </rPh>
    <rPh sb="263" eb="265">
      <t>センリャク</t>
    </rPh>
    <rPh sb="266" eb="267">
      <t>フク</t>
    </rPh>
    <rPh sb="283" eb="285">
      <t>カイテイ</t>
    </rPh>
    <rPh sb="286" eb="287">
      <t>オコナ</t>
    </rPh>
    <rPh sb="293" eb="295">
      <t>レイワ</t>
    </rPh>
    <rPh sb="296" eb="298">
      <t>ネンド</t>
    </rPh>
    <rPh sb="301" eb="303">
      <t>リョウキン</t>
    </rPh>
    <rPh sb="303" eb="305">
      <t>カイテイ</t>
    </rPh>
    <rPh sb="306" eb="308">
      <t>ミコ</t>
    </rPh>
    <rPh sb="309" eb="311">
      <t>シュウシ</t>
    </rPh>
    <rPh sb="311" eb="313">
      <t>ケイカク</t>
    </rPh>
    <rPh sb="314" eb="315">
      <t>フク</t>
    </rPh>
    <rPh sb="316" eb="318">
      <t>カイテイ</t>
    </rPh>
    <rPh sb="319" eb="321">
      <t>レイワ</t>
    </rPh>
    <rPh sb="322" eb="323">
      <t>ネン</t>
    </rPh>
    <rPh sb="325" eb="326">
      <t>ガツ</t>
    </rPh>
    <rPh sb="327" eb="328">
      <t>オコナ</t>
    </rPh>
    <rPh sb="331" eb="333">
      <t>コンゴ</t>
    </rPh>
    <rPh sb="336" eb="338">
      <t>ケイカク</t>
    </rPh>
    <rPh sb="339" eb="340">
      <t>モト</t>
    </rPh>
    <rPh sb="342" eb="344">
      <t>ケイエイ</t>
    </rPh>
    <rPh sb="345" eb="348">
      <t>ケンゼンカ</t>
    </rPh>
    <rPh sb="348" eb="349">
      <t>オヨ</t>
    </rPh>
    <rPh sb="350" eb="352">
      <t>ケイエイ</t>
    </rPh>
    <rPh sb="352" eb="354">
      <t>キバン</t>
    </rPh>
    <rPh sb="355" eb="357">
      <t>キョウカ</t>
    </rPh>
    <rPh sb="358" eb="35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</si>
</sst>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0.98</c:v>
                </c:pt>
                <c:pt idx="1">
                  <c:v>0.17</c:v>
                </c:pt>
                <c:pt idx="2">
                  <c:v>1.22</c:v>
                </c:pt>
                <c:pt idx="3">
                  <c:v>0.1</c:v>
                </c:pt>
                <c:pt idx="4">
                  <c:v>0.2</c:v>
                </c:pt>
              </c:numCache>
            </c:numRef>
          </c:val>
          <c:extLst>
            <c:ext xmlns:c16="http://schemas.microsoft.com/office/drawing/2014/chart" uri="{C3380CC4-5D6E-409C-BE32-E72D297353CC}">
              <c16:uniqueId val="{00000000-9B96-4991-8663-61FF01E7B24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B96-4991-8663-61FF01E7B24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36.79</c:v>
                </c:pt>
                <c:pt idx="1">
                  <c:v>36.35</c:v>
                </c:pt>
                <c:pt idx="2">
                  <c:v>35.630000000000003</c:v>
                </c:pt>
                <c:pt idx="3">
                  <c:v>35.11</c:v>
                </c:pt>
                <c:pt idx="4">
                  <c:v>38.590000000000003</c:v>
                </c:pt>
              </c:numCache>
            </c:numRef>
          </c:val>
          <c:extLst>
            <c:ext xmlns:c16="http://schemas.microsoft.com/office/drawing/2014/chart" uri="{C3380CC4-5D6E-409C-BE32-E72D297353CC}">
              <c16:uniqueId val="{00000000-0048-45DE-BA83-ABFC6F1A30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0048-45DE-BA83-ABFC6F1A30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80.39</c:v>
                </c:pt>
                <c:pt idx="1">
                  <c:v>80.459999999999994</c:v>
                </c:pt>
                <c:pt idx="2">
                  <c:v>80.400000000000006</c:v>
                </c:pt>
                <c:pt idx="3">
                  <c:v>77.78</c:v>
                </c:pt>
                <c:pt idx="4">
                  <c:v>79.66</c:v>
                </c:pt>
              </c:numCache>
            </c:numRef>
          </c:val>
          <c:extLst>
            <c:ext xmlns:c16="http://schemas.microsoft.com/office/drawing/2014/chart" uri="{C3380CC4-5D6E-409C-BE32-E72D297353CC}">
              <c16:uniqueId val="{00000000-23B7-4D14-B8A4-8E87236F2EA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23B7-4D14-B8A4-8E87236F2EA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92.36</c:v>
                </c:pt>
                <c:pt idx="1">
                  <c:v>101.12</c:v>
                </c:pt>
                <c:pt idx="2">
                  <c:v>104.61</c:v>
                </c:pt>
                <c:pt idx="3">
                  <c:v>99.56</c:v>
                </c:pt>
                <c:pt idx="4">
                  <c:v>97.07</c:v>
                </c:pt>
              </c:numCache>
            </c:numRef>
          </c:val>
          <c:extLst>
            <c:ext xmlns:c16="http://schemas.microsoft.com/office/drawing/2014/chart" uri="{C3380CC4-5D6E-409C-BE32-E72D297353CC}">
              <c16:uniqueId val="{00000000-E95B-4801-9FF0-2E2266E25DE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E95B-4801-9FF0-2E2266E25DE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40.28</c:v>
                </c:pt>
                <c:pt idx="1">
                  <c:v>42.48</c:v>
                </c:pt>
                <c:pt idx="2">
                  <c:v>44.55</c:v>
                </c:pt>
                <c:pt idx="3">
                  <c:v>39.26</c:v>
                </c:pt>
                <c:pt idx="4">
                  <c:v>40.74</c:v>
                </c:pt>
              </c:numCache>
            </c:numRef>
          </c:val>
          <c:extLst>
            <c:ext xmlns:c16="http://schemas.microsoft.com/office/drawing/2014/chart" uri="{C3380CC4-5D6E-409C-BE32-E72D297353CC}">
              <c16:uniqueId val="{00000000-448E-449A-A324-91D1215B0B9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448E-449A-A324-91D1215B0B9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49.19</c:v>
                </c:pt>
                <c:pt idx="1">
                  <c:v>49.35</c:v>
                </c:pt>
                <c:pt idx="2">
                  <c:v>48.29</c:v>
                </c:pt>
                <c:pt idx="3">
                  <c:v>47.93</c:v>
                </c:pt>
                <c:pt idx="4">
                  <c:v>48.07</c:v>
                </c:pt>
              </c:numCache>
            </c:numRef>
          </c:val>
          <c:extLst>
            <c:ext xmlns:c16="http://schemas.microsoft.com/office/drawing/2014/chart" uri="{C3380CC4-5D6E-409C-BE32-E72D297353CC}">
              <c16:uniqueId val="{00000000-A460-48B5-AC54-5E5621D0ED4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A460-48B5-AC54-5E5621D0ED4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2.76</c:v>
                </c:pt>
                <c:pt idx="1">
                  <c:v>0</c:v>
                </c:pt>
                <c:pt idx="2">
                  <c:v>0</c:v>
                </c:pt>
                <c:pt idx="3">
                  <c:v>0</c:v>
                </c:pt>
                <c:pt idx="4" formatCode="#,##0.00;&quot;△&quot;#,##0.00;&quot;-&quot;">
                  <c:v>0.4</c:v>
                </c:pt>
              </c:numCache>
            </c:numRef>
          </c:val>
          <c:extLst>
            <c:ext xmlns:c16="http://schemas.microsoft.com/office/drawing/2014/chart" uri="{C3380CC4-5D6E-409C-BE32-E72D297353CC}">
              <c16:uniqueId val="{00000000-5C45-4903-9B35-E77112708B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5C45-4903-9B35-E77112708B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102.15</c:v>
                </c:pt>
                <c:pt idx="1">
                  <c:v>115.27</c:v>
                </c:pt>
                <c:pt idx="2">
                  <c:v>134.49</c:v>
                </c:pt>
                <c:pt idx="3">
                  <c:v>182.65</c:v>
                </c:pt>
                <c:pt idx="4">
                  <c:v>189.92</c:v>
                </c:pt>
              </c:numCache>
            </c:numRef>
          </c:val>
          <c:extLst>
            <c:ext xmlns:c16="http://schemas.microsoft.com/office/drawing/2014/chart" uri="{C3380CC4-5D6E-409C-BE32-E72D297353CC}">
              <c16:uniqueId val="{00000000-6A41-48CC-855C-0C00C4033C0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A41-48CC-855C-0C00C4033C0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1130.1400000000001</c:v>
                </c:pt>
                <c:pt idx="1">
                  <c:v>1236.67</c:v>
                </c:pt>
                <c:pt idx="2">
                  <c:v>1281.6300000000001</c:v>
                </c:pt>
                <c:pt idx="3">
                  <c:v>1431.94</c:v>
                </c:pt>
                <c:pt idx="4">
                  <c:v>1464.1</c:v>
                </c:pt>
              </c:numCache>
            </c:numRef>
          </c:val>
          <c:extLst>
            <c:ext xmlns:c16="http://schemas.microsoft.com/office/drawing/2014/chart" uri="{C3380CC4-5D6E-409C-BE32-E72D297353CC}">
              <c16:uniqueId val="{00000000-B8D8-4423-AA2C-B4D83DEC43A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8D8-4423-AA2C-B4D83DEC43A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61.88</c:v>
                </c:pt>
                <c:pt idx="1">
                  <c:v>65.2</c:v>
                </c:pt>
                <c:pt idx="2">
                  <c:v>69.23</c:v>
                </c:pt>
                <c:pt idx="3">
                  <c:v>64.209999999999994</c:v>
                </c:pt>
                <c:pt idx="4">
                  <c:v>56.06</c:v>
                </c:pt>
              </c:numCache>
            </c:numRef>
          </c:val>
          <c:extLst>
            <c:ext xmlns:c16="http://schemas.microsoft.com/office/drawing/2014/chart" uri="{C3380CC4-5D6E-409C-BE32-E72D297353CC}">
              <c16:uniqueId val="{00000000-3E37-4D66-8114-0F58E868502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3E37-4D66-8114-0F58E868502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234.01</c:v>
                </c:pt>
                <c:pt idx="1">
                  <c:v>224.32</c:v>
                </c:pt>
                <c:pt idx="2">
                  <c:v>231.78</c:v>
                </c:pt>
                <c:pt idx="3">
                  <c:v>255.89</c:v>
                </c:pt>
                <c:pt idx="4">
                  <c:v>293.77</c:v>
                </c:pt>
              </c:numCache>
            </c:numRef>
          </c:val>
          <c:extLst>
            <c:ext xmlns:c16="http://schemas.microsoft.com/office/drawing/2014/chart" uri="{C3380CC4-5D6E-409C-BE32-E72D297353CC}">
              <c16:uniqueId val="{00000000-27D6-4918-AA22-2120618BCD6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27D6-4918-AA22-2120618BCD6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5" zoomScaleNormal="100" workbookViewId="0">
      <selection activeCell="BG88" sqref="BG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山口県　美祢市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20921</v>
      </c>
      <c r="AM8" s="44"/>
      <c r="AN8" s="44"/>
      <c r="AO8" s="44"/>
      <c r="AP8" s="44"/>
      <c r="AQ8" s="44"/>
      <c r="AR8" s="44"/>
      <c r="AS8" s="44"/>
      <c r="AT8" s="45">
        <f>データ!$S$6</f>
        <v>472.64</v>
      </c>
      <c r="AU8" s="46"/>
      <c r="AV8" s="46"/>
      <c r="AW8" s="46"/>
      <c r="AX8" s="46"/>
      <c r="AY8" s="46"/>
      <c r="AZ8" s="46"/>
      <c r="BA8" s="46"/>
      <c r="BB8" s="47">
        <f>データ!$T$6</f>
        <v>44.26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46.4</v>
      </c>
      <c r="J10" s="46"/>
      <c r="K10" s="46"/>
      <c r="L10" s="46"/>
      <c r="M10" s="46"/>
      <c r="N10" s="46"/>
      <c r="O10" s="80"/>
      <c r="P10" s="47">
        <f>データ!$P$6</f>
        <v>91.72</v>
      </c>
      <c r="Q10" s="47"/>
      <c r="R10" s="47"/>
      <c r="S10" s="47"/>
      <c r="T10" s="47"/>
      <c r="U10" s="47"/>
      <c r="V10" s="47"/>
      <c r="W10" s="44">
        <f>データ!$Q$6</f>
        <v>2805</v>
      </c>
      <c r="X10" s="44"/>
      <c r="Y10" s="44"/>
      <c r="Z10" s="44"/>
      <c r="AA10" s="44"/>
      <c r="AB10" s="44"/>
      <c r="AC10" s="44"/>
      <c r="AD10" s="2"/>
      <c r="AE10" s="2"/>
      <c r="AF10" s="2"/>
      <c r="AG10" s="2"/>
      <c r="AH10" s="2"/>
      <c r="AI10" s="2"/>
      <c r="AJ10" s="2"/>
      <c r="AK10" s="2"/>
      <c r="AL10" s="44">
        <f>データ!$U$6</f>
        <v>18968</v>
      </c>
      <c r="AM10" s="44"/>
      <c r="AN10" s="44"/>
      <c r="AO10" s="44"/>
      <c r="AP10" s="44"/>
      <c r="AQ10" s="44"/>
      <c r="AR10" s="44"/>
      <c r="AS10" s="44"/>
      <c r="AT10" s="45">
        <f>データ!$V$6</f>
        <v>150.66999999999999</v>
      </c>
      <c r="AU10" s="46"/>
      <c r="AV10" s="46"/>
      <c r="AW10" s="46"/>
      <c r="AX10" s="46"/>
      <c r="AY10" s="46"/>
      <c r="AZ10" s="46"/>
      <c r="BA10" s="46"/>
      <c r="BB10" s="47">
        <f>データ!$W$6</f>
        <v>125.89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111</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9S3Ie17sgbK3ydCmQX94xtJ1RoLMEOEnUkk33YE911dF+jGAJuXDlyp8lnjdBW42oG3Q6qFi0z52X3Yl55fbBQ==" saltValue="9Ozk4tqfYgPdhrakA90/P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352136</v>
      </c>
      <c r="D6" s="20">
        <f t="shared" si="3"/>
        <v>46</v>
      </c>
      <c r="E6" s="20">
        <f t="shared" si="3"/>
        <v>1</v>
      </c>
      <c r="F6" s="20">
        <f t="shared" si="3"/>
        <v>0</v>
      </c>
      <c r="G6" s="20">
        <f t="shared" si="3"/>
        <v>1</v>
      </c>
      <c r="H6" s="20" t="str">
        <f t="shared" si="3"/>
        <v>山口県　美祢市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46.4</v>
      </c>
      <c r="P6" s="21">
        <f t="shared" si="3"/>
        <v>91.72</v>
      </c>
      <c r="Q6" s="21">
        <f t="shared" si="3"/>
        <v>2805</v>
      </c>
      <c r="R6" s="21">
        <f t="shared" si="3"/>
        <v>20921</v>
      </c>
      <c r="S6" s="21">
        <f t="shared" si="3"/>
        <v>472.64</v>
      </c>
      <c r="T6" s="21">
        <f t="shared" si="3"/>
        <v>44.26</v>
      </c>
      <c r="U6" s="21">
        <f t="shared" si="3"/>
        <v>18968</v>
      </c>
      <c r="V6" s="21">
        <f t="shared" si="3"/>
        <v>150.66999999999999</v>
      </c>
      <c r="W6" s="21">
        <f t="shared" si="3"/>
        <v>125.89</v>
      </c>
      <c r="X6" s="22">
        <f>IF(X7="",NA(),X7)</f>
        <v>92.36</v>
      </c>
      <c r="Y6" s="22">
        <f t="shared" ref="Y6:AG6" si="4">IF(Y7="",NA(),Y7)</f>
        <v>101.12</v>
      </c>
      <c r="Z6" s="22">
        <f t="shared" si="4"/>
        <v>104.61</v>
      </c>
      <c r="AA6" s="22">
        <f t="shared" si="4"/>
        <v>99.56</v>
      </c>
      <c r="AB6" s="22">
        <f t="shared" si="4"/>
        <v>97.07</v>
      </c>
      <c r="AC6" s="22">
        <f t="shared" si="4"/>
        <v>108.35</v>
      </c>
      <c r="AD6" s="22">
        <f t="shared" si="4"/>
        <v>108.84</v>
      </c>
      <c r="AE6" s="22">
        <f t="shared" si="4"/>
        <v>105.92</v>
      </c>
      <c r="AF6" s="22">
        <f t="shared" si="4"/>
        <v>106.01</v>
      </c>
      <c r="AG6" s="22">
        <f t="shared" si="4"/>
        <v>103.74</v>
      </c>
      <c r="AH6" s="21" t="str">
        <f>IF(AH7="","",IF(AH7="-","【-】","【"&amp;SUBSTITUTE(TEXT(AH7,"#,##0.00"),"-","△")&amp;"】"))</f>
        <v>【107.26】</v>
      </c>
      <c r="AI6" s="22">
        <f>IF(AI7="",NA(),AI7)</f>
        <v>2.76</v>
      </c>
      <c r="AJ6" s="21">
        <f t="shared" ref="AJ6:AR6" si="5">IF(AJ7="",NA(),AJ7)</f>
        <v>0</v>
      </c>
      <c r="AK6" s="21">
        <f t="shared" si="5"/>
        <v>0</v>
      </c>
      <c r="AL6" s="21">
        <f t="shared" si="5"/>
        <v>0</v>
      </c>
      <c r="AM6" s="22">
        <f t="shared" si="5"/>
        <v>0.4</v>
      </c>
      <c r="AN6" s="22">
        <f t="shared" si="5"/>
        <v>3.98</v>
      </c>
      <c r="AO6" s="22">
        <f t="shared" si="5"/>
        <v>6.02</v>
      </c>
      <c r="AP6" s="22">
        <f t="shared" si="5"/>
        <v>7.78</v>
      </c>
      <c r="AQ6" s="22">
        <f t="shared" si="5"/>
        <v>9.59</v>
      </c>
      <c r="AR6" s="22">
        <f t="shared" si="5"/>
        <v>11.55</v>
      </c>
      <c r="AS6" s="21" t="str">
        <f>IF(AS7="","",IF(AS7="-","【-】","【"&amp;SUBSTITUTE(TEXT(AS7,"#,##0.00"),"-","△")&amp;"】"))</f>
        <v>【1.61】</v>
      </c>
      <c r="AT6" s="22">
        <f>IF(AT7="",NA(),AT7)</f>
        <v>102.15</v>
      </c>
      <c r="AU6" s="22">
        <f t="shared" ref="AU6:BC6" si="6">IF(AU7="",NA(),AU7)</f>
        <v>115.27</v>
      </c>
      <c r="AV6" s="22">
        <f t="shared" si="6"/>
        <v>134.49</v>
      </c>
      <c r="AW6" s="22">
        <f t="shared" si="6"/>
        <v>182.65</v>
      </c>
      <c r="AX6" s="22">
        <f t="shared" si="6"/>
        <v>189.92</v>
      </c>
      <c r="AY6" s="22">
        <f t="shared" si="6"/>
        <v>367.55</v>
      </c>
      <c r="AZ6" s="22">
        <f t="shared" si="6"/>
        <v>378.56</v>
      </c>
      <c r="BA6" s="22">
        <f t="shared" si="6"/>
        <v>364.46</v>
      </c>
      <c r="BB6" s="22">
        <f t="shared" si="6"/>
        <v>338.89</v>
      </c>
      <c r="BC6" s="22">
        <f t="shared" si="6"/>
        <v>352.34</v>
      </c>
      <c r="BD6" s="21" t="str">
        <f>IF(BD7="","",IF(BD7="-","【-】","【"&amp;SUBSTITUTE(TEXT(BD7,"#,##0.00"),"-","△")&amp;"】"))</f>
        <v>【239.69】</v>
      </c>
      <c r="BE6" s="22">
        <f>IF(BE7="",NA(),BE7)</f>
        <v>1130.1400000000001</v>
      </c>
      <c r="BF6" s="22">
        <f t="shared" ref="BF6:BN6" si="7">IF(BF7="",NA(),BF7)</f>
        <v>1236.67</v>
      </c>
      <c r="BG6" s="22">
        <f t="shared" si="7"/>
        <v>1281.6300000000001</v>
      </c>
      <c r="BH6" s="22">
        <f t="shared" si="7"/>
        <v>1431.94</v>
      </c>
      <c r="BI6" s="22">
        <f t="shared" si="7"/>
        <v>1464.1</v>
      </c>
      <c r="BJ6" s="22">
        <f t="shared" si="7"/>
        <v>418.68</v>
      </c>
      <c r="BK6" s="22">
        <f t="shared" si="7"/>
        <v>395.68</v>
      </c>
      <c r="BL6" s="22">
        <f t="shared" si="7"/>
        <v>403.72</v>
      </c>
      <c r="BM6" s="22">
        <f t="shared" si="7"/>
        <v>400.21</v>
      </c>
      <c r="BN6" s="22">
        <f t="shared" si="7"/>
        <v>391.13</v>
      </c>
      <c r="BO6" s="21" t="str">
        <f>IF(BO7="","",IF(BO7="-","【-】","【"&amp;SUBSTITUTE(TEXT(BO7,"#,##0.00"),"-","△")&amp;"】"))</f>
        <v>【264.86】</v>
      </c>
      <c r="BP6" s="22">
        <f>IF(BP7="",NA(),BP7)</f>
        <v>61.88</v>
      </c>
      <c r="BQ6" s="22">
        <f t="shared" ref="BQ6:BY6" si="8">IF(BQ7="",NA(),BQ7)</f>
        <v>65.2</v>
      </c>
      <c r="BR6" s="22">
        <f t="shared" si="8"/>
        <v>69.23</v>
      </c>
      <c r="BS6" s="22">
        <f t="shared" si="8"/>
        <v>64.209999999999994</v>
      </c>
      <c r="BT6" s="22">
        <f t="shared" si="8"/>
        <v>56.06</v>
      </c>
      <c r="BU6" s="22">
        <f t="shared" si="8"/>
        <v>94.78</v>
      </c>
      <c r="BV6" s="22">
        <f t="shared" si="8"/>
        <v>97.59</v>
      </c>
      <c r="BW6" s="22">
        <f t="shared" si="8"/>
        <v>92.17</v>
      </c>
      <c r="BX6" s="22">
        <f t="shared" si="8"/>
        <v>92.83</v>
      </c>
      <c r="BY6" s="22">
        <f t="shared" si="8"/>
        <v>92.16</v>
      </c>
      <c r="BZ6" s="21" t="str">
        <f>IF(BZ7="","",IF(BZ7="-","【-】","【"&amp;SUBSTITUTE(TEXT(BZ7,"#,##0.00"),"-","△")&amp;"】"))</f>
        <v>【97.59】</v>
      </c>
      <c r="CA6" s="22">
        <f>IF(CA7="",NA(),CA7)</f>
        <v>234.01</v>
      </c>
      <c r="CB6" s="22">
        <f t="shared" ref="CB6:CJ6" si="9">IF(CB7="",NA(),CB7)</f>
        <v>224.32</v>
      </c>
      <c r="CC6" s="22">
        <f t="shared" si="9"/>
        <v>231.78</v>
      </c>
      <c r="CD6" s="22">
        <f t="shared" si="9"/>
        <v>255.89</v>
      </c>
      <c r="CE6" s="22">
        <f t="shared" si="9"/>
        <v>293.77</v>
      </c>
      <c r="CF6" s="22">
        <f t="shared" si="9"/>
        <v>181.3</v>
      </c>
      <c r="CG6" s="22">
        <f t="shared" si="9"/>
        <v>181.71</v>
      </c>
      <c r="CH6" s="22">
        <f t="shared" si="9"/>
        <v>188.51</v>
      </c>
      <c r="CI6" s="22">
        <f t="shared" si="9"/>
        <v>189.43</v>
      </c>
      <c r="CJ6" s="22">
        <f t="shared" si="9"/>
        <v>196.75</v>
      </c>
      <c r="CK6" s="21" t="str">
        <f>IF(CK7="","",IF(CK7="-","【-】","【"&amp;SUBSTITUTE(TEXT(CK7,"#,##0.00"),"-","△")&amp;"】"))</f>
        <v>【181.66】</v>
      </c>
      <c r="CL6" s="22">
        <f>IF(CL7="",NA(),CL7)</f>
        <v>36.79</v>
      </c>
      <c r="CM6" s="22">
        <f t="shared" ref="CM6:CU6" si="10">IF(CM7="",NA(),CM7)</f>
        <v>36.35</v>
      </c>
      <c r="CN6" s="22">
        <f t="shared" si="10"/>
        <v>35.630000000000003</v>
      </c>
      <c r="CO6" s="22">
        <f t="shared" si="10"/>
        <v>35.11</v>
      </c>
      <c r="CP6" s="22">
        <f t="shared" si="10"/>
        <v>38.590000000000003</v>
      </c>
      <c r="CQ6" s="22">
        <f t="shared" si="10"/>
        <v>55.89</v>
      </c>
      <c r="CR6" s="22">
        <f t="shared" si="10"/>
        <v>55.72</v>
      </c>
      <c r="CS6" s="22">
        <f t="shared" si="10"/>
        <v>55.31</v>
      </c>
      <c r="CT6" s="22">
        <f t="shared" si="10"/>
        <v>55.14</v>
      </c>
      <c r="CU6" s="22">
        <f t="shared" si="10"/>
        <v>54.99</v>
      </c>
      <c r="CV6" s="21" t="str">
        <f>IF(CV7="","",IF(CV7="-","【-】","【"&amp;SUBSTITUTE(TEXT(CV7,"#,##0.00"),"-","△")&amp;"】"))</f>
        <v>【60.21】</v>
      </c>
      <c r="CW6" s="22">
        <f>IF(CW7="",NA(),CW7)</f>
        <v>80.39</v>
      </c>
      <c r="CX6" s="22">
        <f t="shared" ref="CX6:DF6" si="11">IF(CX7="",NA(),CX7)</f>
        <v>80.459999999999994</v>
      </c>
      <c r="CY6" s="22">
        <f t="shared" si="11"/>
        <v>80.400000000000006</v>
      </c>
      <c r="CZ6" s="22">
        <f t="shared" si="11"/>
        <v>77.78</v>
      </c>
      <c r="DA6" s="22">
        <f t="shared" si="11"/>
        <v>79.66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40.28</v>
      </c>
      <c r="DI6" s="22">
        <f t="shared" ref="DI6:DQ6" si="12">IF(DI7="",NA(),DI7)</f>
        <v>42.48</v>
      </c>
      <c r="DJ6" s="22">
        <f t="shared" si="12"/>
        <v>44.55</v>
      </c>
      <c r="DK6" s="22">
        <f t="shared" si="12"/>
        <v>39.26</v>
      </c>
      <c r="DL6" s="22">
        <f t="shared" si="12"/>
        <v>40.74</v>
      </c>
      <c r="DM6" s="22">
        <f t="shared" si="12"/>
        <v>50.63</v>
      </c>
      <c r="DN6" s="22">
        <f t="shared" si="12"/>
        <v>51.29</v>
      </c>
      <c r="DO6" s="22">
        <f t="shared" si="12"/>
        <v>52.2</v>
      </c>
      <c r="DP6" s="22">
        <f t="shared" si="12"/>
        <v>52.7</v>
      </c>
      <c r="DQ6" s="22">
        <f t="shared" si="12"/>
        <v>53.48</v>
      </c>
      <c r="DR6" s="21" t="str">
        <f>IF(DR7="","",IF(DR7="-","【-】","【"&amp;SUBSTITUTE(TEXT(DR7,"#,##0.00"),"-","△")&amp;"】"))</f>
        <v>【52.41】</v>
      </c>
      <c r="DS6" s="22">
        <f>IF(DS7="",NA(),DS7)</f>
        <v>49.19</v>
      </c>
      <c r="DT6" s="22">
        <f t="shared" ref="DT6:EB6" si="13">IF(DT7="",NA(),DT7)</f>
        <v>49.35</v>
      </c>
      <c r="DU6" s="22">
        <f t="shared" si="13"/>
        <v>48.29</v>
      </c>
      <c r="DV6" s="22">
        <f t="shared" si="13"/>
        <v>47.93</v>
      </c>
      <c r="DW6" s="22">
        <f t="shared" si="13"/>
        <v>48.07</v>
      </c>
      <c r="DX6" s="22">
        <f t="shared" si="13"/>
        <v>18.28</v>
      </c>
      <c r="DY6" s="22">
        <f t="shared" si="13"/>
        <v>19.61</v>
      </c>
      <c r="DZ6" s="22">
        <f t="shared" si="13"/>
        <v>20.73</v>
      </c>
      <c r="EA6" s="22">
        <f t="shared" si="13"/>
        <v>22.86</v>
      </c>
      <c r="EB6" s="22">
        <f t="shared" si="13"/>
        <v>24.31</v>
      </c>
      <c r="EC6" s="21" t="str">
        <f>IF(EC7="","",IF(EC7="-","【-】","【"&amp;SUBSTITUTE(TEXT(EC7,"#,##0.00"),"-","△")&amp;"】"))</f>
        <v>【26.78】</v>
      </c>
      <c r="ED6" s="22">
        <f>IF(ED7="",NA(),ED7)</f>
        <v>0.98</v>
      </c>
      <c r="EE6" s="22">
        <f t="shared" ref="EE6:EM6" si="14">IF(EE7="",NA(),EE7)</f>
        <v>0.17</v>
      </c>
      <c r="EF6" s="22">
        <f t="shared" si="14"/>
        <v>1.22</v>
      </c>
      <c r="EG6" s="22">
        <f t="shared" si="14"/>
        <v>0.1</v>
      </c>
      <c r="EH6" s="22">
        <f t="shared" si="14"/>
        <v>0.2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352136</v>
      </c>
      <c r="D7" s="24">
        <v>46</v>
      </c>
      <c r="E7" s="24">
        <v>1</v>
      </c>
      <c r="F7" s="24">
        <v>0</v>
      </c>
      <c r="G7" s="24">
        <v>1</v>
      </c>
      <c r="H7" s="24" t="s">
        <v>93</v>
      </c>
      <c r="I7" s="24" t="s">
        <v>94</v>
      </c>
      <c r="J7" s="24" t="s">
        <v>95</v>
      </c>
      <c r="K7" s="24" t="s">
        <v>96</v>
      </c>
      <c r="L7" s="24" t="s">
        <v>97</v>
      </c>
      <c r="M7" s="24" t="s">
        <v>98</v>
      </c>
      <c r="N7" s="25" t="s">
        <v>99</v>
      </c>
      <c r="O7" s="25">
        <v>46.4</v>
      </c>
      <c r="P7" s="25">
        <v>91.72</v>
      </c>
      <c r="Q7" s="25">
        <v>2805</v>
      </c>
      <c r="R7" s="25">
        <v>20921</v>
      </c>
      <c r="S7" s="25">
        <v>472.64</v>
      </c>
      <c r="T7" s="25">
        <v>44.26</v>
      </c>
      <c r="U7" s="25">
        <v>18968</v>
      </c>
      <c r="V7" s="25">
        <v>150.66999999999999</v>
      </c>
      <c r="W7" s="25">
        <v>125.89</v>
      </c>
      <c r="X7" s="25">
        <v>92.36</v>
      </c>
      <c r="Y7" s="25">
        <v>101.12</v>
      </c>
      <c r="Z7" s="25">
        <v>104.61</v>
      </c>
      <c r="AA7" s="25">
        <v>99.56</v>
      </c>
      <c r="AB7" s="25">
        <v>97.07</v>
      </c>
      <c r="AC7" s="25">
        <v>108.35</v>
      </c>
      <c r="AD7" s="25">
        <v>108.84</v>
      </c>
      <c r="AE7" s="25">
        <v>105.92</v>
      </c>
      <c r="AF7" s="25">
        <v>106.01</v>
      </c>
      <c r="AG7" s="25">
        <v>103.74</v>
      </c>
      <c r="AH7" s="25">
        <v>107.26</v>
      </c>
      <c r="AI7" s="25">
        <v>2.76</v>
      </c>
      <c r="AJ7" s="25">
        <v>0</v>
      </c>
      <c r="AK7" s="25">
        <v>0</v>
      </c>
      <c r="AL7" s="25">
        <v>0</v>
      </c>
      <c r="AM7" s="25">
        <v>0.4</v>
      </c>
      <c r="AN7" s="25">
        <v>3.98</v>
      </c>
      <c r="AO7" s="25">
        <v>6.02</v>
      </c>
      <c r="AP7" s="25">
        <v>7.78</v>
      </c>
      <c r="AQ7" s="25">
        <v>9.59</v>
      </c>
      <c r="AR7" s="25">
        <v>11.55</v>
      </c>
      <c r="AS7" s="25">
        <v>1.61</v>
      </c>
      <c r="AT7" s="25">
        <v>102.15</v>
      </c>
      <c r="AU7" s="25">
        <v>115.27</v>
      </c>
      <c r="AV7" s="25">
        <v>134.49</v>
      </c>
      <c r="AW7" s="25">
        <v>182.65</v>
      </c>
      <c r="AX7" s="25">
        <v>189.92</v>
      </c>
      <c r="AY7" s="25">
        <v>367.55</v>
      </c>
      <c r="AZ7" s="25">
        <v>378.56</v>
      </c>
      <c r="BA7" s="25">
        <v>364.46</v>
      </c>
      <c r="BB7" s="25">
        <v>338.89</v>
      </c>
      <c r="BC7" s="25">
        <v>352.34</v>
      </c>
      <c r="BD7" s="25">
        <v>239.69</v>
      </c>
      <c r="BE7" s="25">
        <v>1130.1400000000001</v>
      </c>
      <c r="BF7" s="25">
        <v>1236.67</v>
      </c>
      <c r="BG7" s="25">
        <v>1281.6300000000001</v>
      </c>
      <c r="BH7" s="25">
        <v>1431.94</v>
      </c>
      <c r="BI7" s="25">
        <v>1464.1</v>
      </c>
      <c r="BJ7" s="25">
        <v>418.68</v>
      </c>
      <c r="BK7" s="25">
        <v>395.68</v>
      </c>
      <c r="BL7" s="25">
        <v>403.72</v>
      </c>
      <c r="BM7" s="25">
        <v>400.21</v>
      </c>
      <c r="BN7" s="25">
        <v>391.13</v>
      </c>
      <c r="BO7" s="25">
        <v>264.86</v>
      </c>
      <c r="BP7" s="25">
        <v>61.88</v>
      </c>
      <c r="BQ7" s="25">
        <v>65.2</v>
      </c>
      <c r="BR7" s="25">
        <v>69.23</v>
      </c>
      <c r="BS7" s="25">
        <v>64.209999999999994</v>
      </c>
      <c r="BT7" s="25">
        <v>56.06</v>
      </c>
      <c r="BU7" s="25">
        <v>94.78</v>
      </c>
      <c r="BV7" s="25">
        <v>97.59</v>
      </c>
      <c r="BW7" s="25">
        <v>92.17</v>
      </c>
      <c r="BX7" s="25">
        <v>92.83</v>
      </c>
      <c r="BY7" s="25">
        <v>92.16</v>
      </c>
      <c r="BZ7" s="25">
        <v>97.59</v>
      </c>
      <c r="CA7" s="25">
        <v>234.01</v>
      </c>
      <c r="CB7" s="25">
        <v>224.32</v>
      </c>
      <c r="CC7" s="25">
        <v>231.78</v>
      </c>
      <c r="CD7" s="25">
        <v>255.89</v>
      </c>
      <c r="CE7" s="25">
        <v>293.77</v>
      </c>
      <c r="CF7" s="25">
        <v>181.3</v>
      </c>
      <c r="CG7" s="25">
        <v>181.71</v>
      </c>
      <c r="CH7" s="25">
        <v>188.51</v>
      </c>
      <c r="CI7" s="25">
        <v>189.43</v>
      </c>
      <c r="CJ7" s="25">
        <v>196.75</v>
      </c>
      <c r="CK7" s="25">
        <v>181.66</v>
      </c>
      <c r="CL7" s="25">
        <v>36.79</v>
      </c>
      <c r="CM7" s="25">
        <v>36.35</v>
      </c>
      <c r="CN7" s="25">
        <v>35.630000000000003</v>
      </c>
      <c r="CO7" s="25">
        <v>35.11</v>
      </c>
      <c r="CP7" s="25">
        <v>38.590000000000003</v>
      </c>
      <c r="CQ7" s="25">
        <v>55.89</v>
      </c>
      <c r="CR7" s="25">
        <v>55.72</v>
      </c>
      <c r="CS7" s="25">
        <v>55.31</v>
      </c>
      <c r="CT7" s="25">
        <v>55.14</v>
      </c>
      <c r="CU7" s="25">
        <v>54.99</v>
      </c>
      <c r="CV7" s="25">
        <v>60.21</v>
      </c>
      <c r="CW7" s="25">
        <v>80.39</v>
      </c>
      <c r="CX7" s="25">
        <v>80.459999999999994</v>
      </c>
      <c r="CY7" s="25">
        <v>80.400000000000006</v>
      </c>
      <c r="CZ7" s="25">
        <v>77.78</v>
      </c>
      <c r="DA7" s="25">
        <v>79.66</v>
      </c>
      <c r="DB7" s="25">
        <v>81.27</v>
      </c>
      <c r="DC7" s="25">
        <v>81.260000000000005</v>
      </c>
      <c r="DD7" s="25">
        <v>80.36</v>
      </c>
      <c r="DE7" s="25">
        <v>80.13</v>
      </c>
      <c r="DF7" s="25">
        <v>79.34</v>
      </c>
      <c r="DG7" s="25">
        <v>89.21</v>
      </c>
      <c r="DH7" s="25">
        <v>40.28</v>
      </c>
      <c r="DI7" s="25">
        <v>42.48</v>
      </c>
      <c r="DJ7" s="25">
        <v>44.55</v>
      </c>
      <c r="DK7" s="25">
        <v>39.26</v>
      </c>
      <c r="DL7" s="25">
        <v>40.74</v>
      </c>
      <c r="DM7" s="25">
        <v>50.63</v>
      </c>
      <c r="DN7" s="25">
        <v>51.29</v>
      </c>
      <c r="DO7" s="25">
        <v>52.2</v>
      </c>
      <c r="DP7" s="25">
        <v>52.7</v>
      </c>
      <c r="DQ7" s="25">
        <v>53.48</v>
      </c>
      <c r="DR7" s="25">
        <v>52.41</v>
      </c>
      <c r="DS7" s="25">
        <v>49.19</v>
      </c>
      <c r="DT7" s="25">
        <v>49.35</v>
      </c>
      <c r="DU7" s="25">
        <v>48.29</v>
      </c>
      <c r="DV7" s="25">
        <v>47.93</v>
      </c>
      <c r="DW7" s="25">
        <v>48.07</v>
      </c>
      <c r="DX7" s="25">
        <v>18.28</v>
      </c>
      <c r="DY7" s="25">
        <v>19.61</v>
      </c>
      <c r="DZ7" s="25">
        <v>20.73</v>
      </c>
      <c r="EA7" s="25">
        <v>22.86</v>
      </c>
      <c r="EB7" s="25">
        <v>24.31</v>
      </c>
      <c r="EC7" s="25">
        <v>26.78</v>
      </c>
      <c r="ED7" s="25">
        <v>0.98</v>
      </c>
      <c r="EE7" s="25">
        <v>0.17</v>
      </c>
      <c r="EF7" s="25">
        <v>1.22</v>
      </c>
      <c r="EG7" s="25">
        <v>0.1</v>
      </c>
      <c r="EH7" s="25">
        <v>0.2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2026-02-02T00:31:17Z</cp:lastPrinted>
  <dcterms:created xsi:type="dcterms:W3CDTF">2025-12-12T09:22:00Z</dcterms:created>
  <dcterms:modified xsi:type="dcterms:W3CDTF">2026-02-17T00:52:11Z</dcterms:modified>
  <cp:category/>
</cp:coreProperties>
</file>