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FCE79932-EB73-4D24-BC91-3C5E6891144B}" xr6:coauthVersionLast="47" xr6:coauthVersionMax="47" xr10:uidLastSave="{00000000-0000-0000-0000-000000000000}"/>
  <workbookProtection workbookAlgorithmName="SHA-512" workbookHashValue="ETIfTMVrEa2RCBpX+XoHN9gc6KmQotPTFFeqIXnjCU/qp5vewnbVwZQX+cO5CMKNqXxrDlmWICw9MH03hjhvzg==" workbookSaltValue="lvTQ7lLsgqjQEBeD+Zaa6A=="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T10" i="4"/>
  <c r="AL10" i="4"/>
  <c r="P10" i="4"/>
  <c r="I10" i="4"/>
  <c r="B10" i="4"/>
  <c r="BB8" i="4"/>
  <c r="AT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<sst xmlns="http://schemas.openxmlformats.org/spreadsheetml/2006/main" count="228" uniqueCount="114">
  <si>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</si>
  <si>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</si>
  <si>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</si>
  <si>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</si>
  <si>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</si>
  <si>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</si>
  <si>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</si>
  <si>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</si>
  <si>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</si>
  <si>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</si>
  <si>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</si>
  <si>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</si>
  <si>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</si>
  <si>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</si>
  <si>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</si>
  <si>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</si>
  <si>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</si>
  <si>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</si>
  <si>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</si>
  <si>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</si>
  <si>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</si>
  <si>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</si>
  <si>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</si>
  <si>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</si>
  <si>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</si>
  <si>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</si>
  <si>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</si>
  <si>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</si>
  <si>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</si>
  <si>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</si>
  <si>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</si>
  <si>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</si>
  <si>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</si>
  <si>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</si>
  <si>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</si>
  <si>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</si>
  <si>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</si>
  <si>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</si>
  <si>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</si>
  <si>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</si>
  <si>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</si>
  <si>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</si>
  <si>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</si>
  <si>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</si>
  <si>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</si>
  <si>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</si>
  <si>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</si>
  <si>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</si>
  <si>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</si>
  <si>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</si>
  <si>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</si>
  <si>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</si>
  <si>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</si>
  <si>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</si>
  <si>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</si>
  <si>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</si>
  <si>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</si>
  <si>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</si>
  <si>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</si>
  <si>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</si>
  <si>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</si>
  <si>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</si>
  <si>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</si>
  <si>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</si>
  <si>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</si>
  <si>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</si>
  <si>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</si>
  <si>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</si>
  <si>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</si>
  <si>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</si>
  <si>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</si>
  <si>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</si>
  <si>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</si>
  <si>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</si>
  <si>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</si>
  <si>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</si>
  <si>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</si>
  <si>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</si>
  <si>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</si>
  <si>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</si>
  <si>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</si>
  <si>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</si>
  <si>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</si>
  <si>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</si>
  <si>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</si>
  <si>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</si>
  <si>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</si>
  <si>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</si>
  <si>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</si>
  <si>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</si>
  <si>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</si>
  <si>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</si>
  <si>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</si>
  <si>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周南市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</si>
  <si>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</si>
  <si>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</si>
  <si>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</si>
  <si>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</si>
  <si>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</si>
  <si>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</si>
  <si>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</si>
  <si>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</si>
  <si>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</si>
  <si>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</si>
  <si>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</si>
  <si>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</si>
  <si>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</si>
  <si>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</si>
  <si>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</si>
  <si>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</si>
  <si>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</si>
  <si>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類似団体平均値と比較すると高い。当市水道事業は、創設が早く、施設が古いため、有形固定資産減価償却率が高い傾向にある。
②管路経年化率
　類似団体平均値と比較すると高い。当市水道事業は、創設が早く、老朽管が多いため、管路経年化率が高い傾向にある。
③管路更新率
　令和6年度は、前年度からの繰越事業も併せて更新した管路延長が伸びたことにより類似団体平均値を上回っている。当市水道事業は、管路経年化率が高いため、計画的に老朽管更新工事を進めている。</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2" eb="24">
      <t>ヒカク</t>
    </rPh>
    <rPh sb="27" eb="28">
      <t>タカ</t>
    </rPh>
    <rPh sb="32" eb="34">
      <t>スイドウ</t>
    </rPh>
    <rPh sb="34" eb="36">
      <t>ジギョウ</t>
    </rPh>
    <rPh sb="38" eb="40">
      <t>ソウセツ</t>
    </rPh>
    <rPh sb="41" eb="42">
      <t>ハヤ</t>
    </rPh>
    <rPh sb="44" eb="46">
      <t>シセツ</t>
    </rPh>
    <rPh sb="47" eb="48">
      <t>フル</t>
    </rPh>
    <rPh sb="52" eb="54">
      <t>ユウケイ</t>
    </rPh>
    <rPh sb="54" eb="56">
      <t>コテイ</t>
    </rPh>
    <rPh sb="56" eb="58">
      <t>シサン</t>
    </rPh>
    <rPh sb="58" eb="60">
      <t>ゲンカ</t>
    </rPh>
    <rPh sb="60" eb="62">
      <t>ショウキャク</t>
    </rPh>
    <rPh sb="62" eb="63">
      <t>リツ</t>
    </rPh>
    <rPh sb="64" eb="65">
      <t>タカ</t>
    </rPh>
    <rPh sb="66" eb="68">
      <t>ケイコウ</t>
    </rPh>
    <rPh sb="74" eb="76">
      <t>カンロ</t>
    </rPh>
    <rPh sb="76" eb="79">
      <t>ケイネンカ</t>
    </rPh>
    <rPh sb="79" eb="80">
      <t>リツ</t>
    </rPh>
    <rPh sb="95" eb="96">
      <t>タカ</t>
    </rPh>
    <rPh sb="98" eb="100">
      <t>トウシ</t>
    </rPh>
    <rPh sb="109" eb="110">
      <t>ハヤ</t>
    </rPh>
    <rPh sb="138" eb="140">
      <t>カンロ</t>
    </rPh>
    <rPh sb="140" eb="142">
      <t>コウシン</t>
    </rPh>
    <rPh sb="142" eb="143">
      <t>リツマカナキュウスイゲンカルイジダンタイヘイキンチヒカクタカヘイセイネンドキタヤマハイスイカンフセツカユウシュウリツゾウカ</t>
    </rPh>
    <rPh sb="145" eb="147">
      <t>レイワ</t>
    </rPh>
    <rPh sb="148" eb="150">
      <t>ネンド</t>
    </rPh>
    <rPh sb="152" eb="155">
      <t>ゼンネンド</t>
    </rPh>
    <rPh sb="158" eb="162">
      <t>クリコシジギョウ</t>
    </rPh>
    <rPh sb="163" eb="164">
      <t>アワ</t>
    </rPh>
    <rPh sb="166" eb="168">
      <t>コウシン</t>
    </rPh>
    <rPh sb="170" eb="172">
      <t>カンロ</t>
    </rPh>
    <rPh sb="172" eb="174">
      <t>エンチョウ</t>
    </rPh>
    <rPh sb="175" eb="176">
      <t>ノ</t>
    </rPh>
    <rPh sb="191" eb="192">
      <t>ウエ</t>
    </rPh>
    <rPh sb="218" eb="221">
      <t>ケイカクテキ</t>
    </rPh>
    <phoneticPr fontId="4"/>
  </si>
  <si>
    <t>　現状においては、毎年度純利益を確保しており、経営状況は概ね良好である。
　しかしながら、当市の総人口は昭和60年をピークに減少が続き、また、節水型機器の普及や節水意識の浸透などにより水需要が減少し、それによる給水収益の減少が予想される。一方で、高度成長期に建設した水道施設が次々と更新時期を迎えることによる更新需要の急激な増加への対応が急務となる。今後も、水道事業ビジョンに基づき、施設や管路の効率的・計画的な更新を進めていく。
　また、企業債残高については、平成22年度末残高133億円から平成27年度末残高106億円と着実に企業債の削減を進めてきたが、熊毛地区水道事業及び鹿野簡易水道事業を水道事業に統合したことに伴い、平成29年度末残高は151億円と大幅に増加した。令和6年度末残高は96億円で着実に減ってきているが、今後も内部留保資金等を考慮しながら借入額を調整し、引き続き残高の削減に努める。</t>
    <rPh sb="1" eb="3">
      <t>ゲンジョウ</t>
    </rPh>
    <rPh sb="9" eb="12">
      <t>マイネンド</t>
    </rPh>
    <rPh sb="12" eb="15">
      <t>ジュンリエキ</t>
    </rPh>
    <rPh sb="16" eb="18">
      <t>カクホ</t>
    </rPh>
    <rPh sb="23" eb="25">
      <t>ケイエイ</t>
    </rPh>
    <rPh sb="25" eb="27">
      <t>ジョウキョウ</t>
    </rPh>
    <rPh sb="28" eb="29">
      <t>オオム</t>
    </rPh>
    <rPh sb="30" eb="32">
      <t>リョウコウ</t>
    </rPh>
    <rPh sb="50" eb="53">
      <t>ソウジンコウ</t>
    </rPh>
    <rPh sb="54" eb="56">
      <t>ショウワ</t>
    </rPh>
    <rPh sb="58" eb="59">
      <t>ネン</t>
    </rPh>
    <rPh sb="67" eb="68">
      <t>ツヅ</t>
    </rPh>
    <rPh sb="75" eb="76">
      <t>ガタ</t>
    </rPh>
    <rPh sb="107" eb="109">
      <t>キュウスイ</t>
    </rPh>
    <rPh sb="109" eb="111">
      <t>シュウエキ</t>
    </rPh>
    <rPh sb="112" eb="114">
      <t>ゲンショウ</t>
    </rPh>
    <rPh sb="115" eb="117">
      <t>ヨソウ</t>
    </rPh>
    <rPh sb="121" eb="123">
      <t>イッポウ</t>
    </rPh>
    <rPh sb="125" eb="130">
      <t>コウドセイチョウキ</t>
    </rPh>
    <rPh sb="131" eb="133">
      <t>ケンセツ</t>
    </rPh>
    <rPh sb="135" eb="137">
      <t>スイドウ</t>
    </rPh>
    <rPh sb="137" eb="139">
      <t>シセツ</t>
    </rPh>
    <rPh sb="140" eb="142">
      <t>ツギツギ</t>
    </rPh>
    <rPh sb="143" eb="145">
      <t>コウシン</t>
    </rPh>
    <rPh sb="145" eb="147">
      <t>ジキ</t>
    </rPh>
    <rPh sb="148" eb="149">
      <t>ムカ</t>
    </rPh>
    <rPh sb="156" eb="158">
      <t>コウシン</t>
    </rPh>
    <rPh sb="158" eb="160">
      <t>ジュヨウ</t>
    </rPh>
    <rPh sb="161" eb="163">
      <t>キュウゲキ</t>
    </rPh>
    <rPh sb="164" eb="166">
      <t>ゾウカ</t>
    </rPh>
    <rPh sb="168" eb="170">
      <t>タイオウ</t>
    </rPh>
    <rPh sb="171" eb="173">
      <t>キュウム</t>
    </rPh>
    <rPh sb="177" eb="179">
      <t>コンゴ</t>
    </rPh>
    <rPh sb="181" eb="183">
      <t>スイドウ</t>
    </rPh>
    <rPh sb="183" eb="185">
      <t>ジギョウ</t>
    </rPh>
    <rPh sb="190" eb="191">
      <t>モト</t>
    </rPh>
    <rPh sb="194" eb="196">
      <t>シセツ</t>
    </rPh>
    <rPh sb="197" eb="199">
      <t>カンロ</t>
    </rPh>
    <rPh sb="200" eb="203">
      <t>コウリツテキ</t>
    </rPh>
    <rPh sb="204" eb="207">
      <t>ケイカクテキ</t>
    </rPh>
    <rPh sb="208" eb="210">
      <t>コウシン</t>
    </rPh>
    <rPh sb="211" eb="212">
      <t>スス</t>
    </rPh>
    <rPh sb="222" eb="224">
      <t>キギョウ</t>
    </rPh>
    <rPh sb="224" eb="225">
      <t>サイ</t>
    </rPh>
    <rPh sb="225" eb="227">
      <t>ザンダカ</t>
    </rPh>
    <rPh sb="289" eb="290">
      <t>オヨ</t>
    </rPh>
    <rPh sb="312" eb="313">
      <t>トモナ</t>
    </rPh>
    <rPh sb="374" eb="375">
      <t>トウ</t>
    </rPh>
    <phoneticPr fontId="4"/>
  </si>
  <si>
    <t>①経常収支比率
　類似団体平均値を下回っているが、100％を上回っており経営状況は健全な水準にある。
③流動比率
　100％を上回っており健全な経営状態である。類似団体平均値と比較すると下回っているが、200％を上回っており、支払能力に問題はない。
④企業債残高対給水収益比率
　類似団体平均値と比較すると高い。平成28年度末に熊毛地区水道事業、鹿野簡易水道事業を水道事業に統合したため、企業債残高が大幅に増加した。内部留保資金を活用して借入額を調整し、残高の減少に取り組んでいる。
⑤料金回収率
　物価高騰や労務単価の上昇に伴い維持管理費等の費用が増加したことにより、給水原価が高くなる一方で、供給単価がそれ以上に上がらないため、類似団体平均値かつ100％を下回っている。
⑥給水原価
　類似団体平均値と比較すると高い。市町村合併及び簡易水道事業の統合等により複数の浄水場と水源を有し、維持管理費用等がかかるため給水原価が高くなっている。物価高騰や労務単価の上昇による維持管理費用の増加も影響している。
⑦施設利用率
　類似団体平均値と比較すると低い。配水量が平成4年度をピークに減少し続け、施設利用率は低くなっていたが、平成29年度に一の井手浄水場の浄水処理を中止し、菊川浄水場の給水ブロックに統合することで施設の有効利用が図られた。
⑧有収率
　類似団体平均値と比較して若干高い。漏水調査や漏水回数の多い管路の布設替等の対策に取り組んでいる。</t>
    <rPh sb="106" eb="108">
      <t>ウワマワ</t>
    </rPh>
    <rPh sb="250" eb="254">
      <t>ブッカコウトウ</t>
    </rPh>
    <rPh sb="255" eb="259">
      <t>ロウムタンカ</t>
    </rPh>
    <rPh sb="260" eb="262">
      <t>ジョウショウ</t>
    </rPh>
    <rPh sb="263" eb="264">
      <t>トモナ</t>
    </rPh>
    <rPh sb="265" eb="271">
      <t>イジカンリヒトウ</t>
    </rPh>
    <rPh sb="272" eb="274">
      <t>ヒヨウ</t>
    </rPh>
    <rPh sb="275" eb="277">
      <t>ゾウカ</t>
    </rPh>
    <rPh sb="361" eb="364">
      <t>シチョウソン</t>
    </rPh>
    <rPh sb="366" eb="367">
      <t>オヨ</t>
    </rPh>
    <rPh sb="368" eb="372">
      <t>カンイスイドウ</t>
    </rPh>
    <rPh sb="372" eb="374">
      <t>ジギョウ</t>
    </rPh>
    <rPh sb="420" eb="424">
      <t>ブッカコウトウ</t>
    </rPh>
    <rPh sb="425" eb="429">
      <t>ロウムタンカ</t>
    </rPh>
    <rPh sb="430" eb="432">
      <t>ジョウショウ</t>
    </rPh>
    <rPh sb="435" eb="441">
      <t>イジカンリヒヨウ</t>
    </rPh>
    <rPh sb="442" eb="444">
      <t>ゾウカ</t>
    </rPh>
    <rPh sb="445" eb="447">
      <t>エイキョウ</t>
    </rPh>
    <rPh sb="503" eb="504">
      <t>ヒク</t>
    </rPh>
    <rPh sb="512" eb="514">
      <t>ヘイセイ</t>
    </rPh>
    <rPh sb="516" eb="518">
      <t>ネンド</t>
    </rPh>
    <rPh sb="616" eb="617">
      <t>ト</t>
    </rPh>
    <rPh sb="618" eb="61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</si>
</sst>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0.59</c:v>
                </c:pt>
                <c:pt idx="2">
                  <c:v>0.56999999999999995</c:v>
                </c:pt>
                <c:pt idx="3">
                  <c:v>0.51</c:v>
                </c:pt>
                <c:pt idx="4">
                  <c:v>1.1100000000000001</c:v>
                </c:pt>
              </c:numCache>
            </c:numRef>
          </c:val>
          <c:extLst>
            <c:ext xmlns:c16="http://schemas.microsoft.com/office/drawing/2014/chart" uri="{C3380CC4-5D6E-409C-BE32-E72D297353CC}">
              <c16:uniqueId val="{00000000-CA75-48D4-828E-8EC1CAC052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CA75-48D4-828E-8EC1CAC052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52.5</c:v>
                </c:pt>
                <c:pt idx="1">
                  <c:v>53.8</c:v>
                </c:pt>
                <c:pt idx="2">
                  <c:v>51.32</c:v>
                </c:pt>
                <c:pt idx="3">
                  <c:v>49.84</c:v>
                </c:pt>
                <c:pt idx="4">
                  <c:v>50.56</c:v>
                </c:pt>
              </c:numCache>
            </c:numRef>
          </c:val>
          <c:extLst>
            <c:ext xmlns:c16="http://schemas.microsoft.com/office/drawing/2014/chart" uri="{C3380CC4-5D6E-409C-BE32-E72D297353CC}">
              <c16:uniqueId val="{00000000-0DE4-426F-B613-BC0D02556B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0DE4-426F-B613-BC0D02556B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90.89</c:v>
                </c:pt>
                <c:pt idx="1">
                  <c:v>87.81</c:v>
                </c:pt>
                <c:pt idx="2">
                  <c:v>90.22</c:v>
                </c:pt>
                <c:pt idx="3">
                  <c:v>89.75</c:v>
                </c:pt>
                <c:pt idx="4">
                  <c:v>89.29</c:v>
                </c:pt>
              </c:numCache>
            </c:numRef>
          </c:val>
          <c:extLst>
            <c:ext xmlns:c16="http://schemas.microsoft.com/office/drawing/2014/chart" uri="{C3380CC4-5D6E-409C-BE32-E72D297353CC}">
              <c16:uniqueId val="{00000000-EE49-4780-AC3C-D9D3D0084F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EE49-4780-AC3C-D9D3D0084F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116.26</c:v>
                </c:pt>
                <c:pt idx="1">
                  <c:v>115.05</c:v>
                </c:pt>
                <c:pt idx="2">
                  <c:v>113.38</c:v>
                </c:pt>
                <c:pt idx="3">
                  <c:v>106.49</c:v>
                </c:pt>
                <c:pt idx="4">
                  <c:v>107.38</c:v>
                </c:pt>
              </c:numCache>
            </c:numRef>
          </c:val>
          <c:extLst>
            <c:ext xmlns:c16="http://schemas.microsoft.com/office/drawing/2014/chart" uri="{C3380CC4-5D6E-409C-BE32-E72D297353CC}">
              <c16:uniqueId val="{00000000-2DC0-4C74-BD74-7DAC4695C0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2DC0-4C74-BD74-7DAC4695C0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52.7</c:v>
                </c:pt>
                <c:pt idx="1">
                  <c:v>54.15</c:v>
                </c:pt>
                <c:pt idx="2">
                  <c:v>55.16</c:v>
                </c:pt>
                <c:pt idx="3">
                  <c:v>56.27</c:v>
                </c:pt>
                <c:pt idx="4">
                  <c:v>57.35</c:v>
                </c:pt>
              </c:numCache>
            </c:numRef>
          </c:val>
          <c:extLst>
            <c:ext xmlns:c16="http://schemas.microsoft.com/office/drawing/2014/chart" uri="{C3380CC4-5D6E-409C-BE32-E72D297353CC}">
              <c16:uniqueId val="{00000000-8491-41B6-A18C-07823980A0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8491-41B6-A18C-07823980A0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28.77</c:v>
                </c:pt>
                <c:pt idx="1">
                  <c:v>30.31</c:v>
                </c:pt>
                <c:pt idx="2">
                  <c:v>31.16</c:v>
                </c:pt>
                <c:pt idx="3">
                  <c:v>32.49</c:v>
                </c:pt>
                <c:pt idx="4">
                  <c:v>32.53</c:v>
                </c:pt>
              </c:numCache>
            </c:numRef>
          </c:val>
          <c:extLst>
            <c:ext xmlns:c16="http://schemas.microsoft.com/office/drawing/2014/chart" uri="{C3380CC4-5D6E-409C-BE32-E72D297353CC}">
              <c16:uniqueId val="{00000000-7B3E-4A4C-8E17-82ACF9DA06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7B3E-4A4C-8E17-82ACF9DA06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01-4F58-AFB8-329608420C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301-4F58-AFB8-329608420C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191.45</c:v>
                </c:pt>
                <c:pt idx="1">
                  <c:v>213.64</c:v>
                </c:pt>
                <c:pt idx="2">
                  <c:v>232.46</c:v>
                </c:pt>
                <c:pt idx="3">
                  <c:v>221.83</c:v>
                </c:pt>
                <c:pt idx="4">
                  <c:v>214.67</c:v>
                </c:pt>
              </c:numCache>
            </c:numRef>
          </c:val>
          <c:extLst>
            <c:ext xmlns:c16="http://schemas.microsoft.com/office/drawing/2014/chart" uri="{C3380CC4-5D6E-409C-BE32-E72D297353CC}">
              <c16:uniqueId val="{00000000-A666-4B0B-9CAE-4898760EFA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666-4B0B-9CAE-4898760EFA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490.55</c:v>
                </c:pt>
                <c:pt idx="1">
                  <c:v>462.26</c:v>
                </c:pt>
                <c:pt idx="2">
                  <c:v>438.84</c:v>
                </c:pt>
                <c:pt idx="3">
                  <c:v>422.94</c:v>
                </c:pt>
                <c:pt idx="4">
                  <c:v>383.26</c:v>
                </c:pt>
              </c:numCache>
            </c:numRef>
          </c:val>
          <c:extLst>
            <c:ext xmlns:c16="http://schemas.microsoft.com/office/drawing/2014/chart" uri="{C3380CC4-5D6E-409C-BE32-E72D297353CC}">
              <c16:uniqueId val="{00000000-CA67-4A76-9E76-0632169BE2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A67-4A76-9E76-0632169BE2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101.99</c:v>
                </c:pt>
                <c:pt idx="1">
                  <c:v>101.72</c:v>
                </c:pt>
                <c:pt idx="2">
                  <c:v>100.24</c:v>
                </c:pt>
                <c:pt idx="3">
                  <c:v>93.75</c:v>
                </c:pt>
                <c:pt idx="4">
                  <c:v>94.82</c:v>
                </c:pt>
              </c:numCache>
            </c:numRef>
          </c:val>
          <c:extLst>
            <c:ext xmlns:c16="http://schemas.microsoft.com/office/drawing/2014/chart" uri="{C3380CC4-5D6E-409C-BE32-E72D297353CC}">
              <c16:uniqueId val="{00000000-B1E0-4A76-99F9-04AF515C3D1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B1E0-4A76-99F9-04AF515C3D1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166.76</c:v>
                </c:pt>
                <c:pt idx="1">
                  <c:v>166.61</c:v>
                </c:pt>
                <c:pt idx="2">
                  <c:v>169.26</c:v>
                </c:pt>
                <c:pt idx="3">
                  <c:v>180.1</c:v>
                </c:pt>
                <c:pt idx="4">
                  <c:v>179.02</c:v>
                </c:pt>
              </c:numCache>
            </c:numRef>
          </c:val>
          <c:extLst>
            <c:ext xmlns:c16="http://schemas.microsoft.com/office/drawing/2014/chart" uri="{C3380CC4-5D6E-409C-BE32-E72D297353CC}">
              <c16:uniqueId val="{00000000-6DA5-4832-9DFF-EA160B256F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6DA5-4832-9DFF-EA160B256F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周南市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自治体職員</v>
      </c>
      <c r="AE8" s="74"/>
      <c r="AF8" s="74"/>
      <c r="AG8" s="74"/>
      <c r="AH8" s="74"/>
      <c r="AI8" s="74"/>
      <c r="AJ8" s="74"/>
      <c r="AK8" s="2"/>
      <c r="AL8" s="65">
        <f>データ!$R$6</f>
        <v>134733</v>
      </c>
      <c r="AM8" s="65"/>
      <c r="AN8" s="65"/>
      <c r="AO8" s="65"/>
      <c r="AP8" s="65"/>
      <c r="AQ8" s="65"/>
      <c r="AR8" s="65"/>
      <c r="AS8" s="65"/>
      <c r="AT8" s="36">
        <f>データ!$S$6</f>
        <v>656.29</v>
      </c>
      <c r="AU8" s="37"/>
      <c r="AV8" s="37"/>
      <c r="AW8" s="37"/>
      <c r="AX8" s="37"/>
      <c r="AY8" s="37"/>
      <c r="AZ8" s="37"/>
      <c r="BA8" s="37"/>
      <c r="BB8" s="54">
        <f>データ!$T$6</f>
        <v>205.29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67.099999999999994</v>
      </c>
      <c r="J10" s="37"/>
      <c r="K10" s="37"/>
      <c r="L10" s="37"/>
      <c r="M10" s="37"/>
      <c r="N10" s="37"/>
      <c r="O10" s="64"/>
      <c r="P10" s="54">
        <f>データ!$P$6</f>
        <v>92.76</v>
      </c>
      <c r="Q10" s="54"/>
      <c r="R10" s="54"/>
      <c r="S10" s="54"/>
      <c r="T10" s="54"/>
      <c r="U10" s="54"/>
      <c r="V10" s="54"/>
      <c r="W10" s="65">
        <f>データ!$Q$6</f>
        <v>2893</v>
      </c>
      <c r="X10" s="65"/>
      <c r="Y10" s="65"/>
      <c r="Z10" s="65"/>
      <c r="AA10" s="65"/>
      <c r="AB10" s="65"/>
      <c r="AC10" s="65"/>
      <c r="AD10" s="2"/>
      <c r="AE10" s="2"/>
      <c r="AF10" s="2"/>
      <c r="AG10" s="2"/>
      <c r="AH10" s="2"/>
      <c r="AI10" s="2"/>
      <c r="AJ10" s="2"/>
      <c r="AK10" s="2"/>
      <c r="AL10" s="65">
        <f>データ!$U$6</f>
        <v>124228</v>
      </c>
      <c r="AM10" s="65"/>
      <c r="AN10" s="65"/>
      <c r="AO10" s="65"/>
      <c r="AP10" s="65"/>
      <c r="AQ10" s="65"/>
      <c r="AR10" s="65"/>
      <c r="AS10" s="65"/>
      <c r="AT10" s="36">
        <f>データ!$V$6</f>
        <v>98.78</v>
      </c>
      <c r="AU10" s="37"/>
      <c r="AV10" s="37"/>
      <c r="AW10" s="37"/>
      <c r="AX10" s="37"/>
      <c r="AY10" s="37"/>
      <c r="AZ10" s="37"/>
      <c r="BA10" s="37"/>
      <c r="BB10" s="54">
        <f>データ!$W$6</f>
        <v>1257.6199999999999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YD3OcLlXy+kXQZvbPM7oekJvGKlbclKg+AOvNhPI1WrFAZpj8rC0xnppqhnyEtrGKSXT4275LSyFgMw4L32Kw==" saltValue="wHGOguD2YuHP7sBAKvPSz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352152</v>
      </c>
      <c r="D6" s="20">
        <f t="shared" si="3"/>
        <v>46</v>
      </c>
      <c r="E6" s="20">
        <f t="shared" si="3"/>
        <v>1</v>
      </c>
      <c r="F6" s="20">
        <f t="shared" si="3"/>
        <v>0</v>
      </c>
      <c r="G6" s="20">
        <f t="shared" si="3"/>
        <v>1</v>
      </c>
      <c r="H6" s="20" t="str">
        <f t="shared" si="3"/>
        <v>山口県　周南市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67.099999999999994</v>
      </c>
      <c r="P6" s="21">
        <f t="shared" si="3"/>
        <v>92.76</v>
      </c>
      <c r="Q6" s="21">
        <f t="shared" si="3"/>
        <v>2893</v>
      </c>
      <c r="R6" s="21">
        <f t="shared" si="3"/>
        <v>134733</v>
      </c>
      <c r="S6" s="21">
        <f t="shared" si="3"/>
        <v>656.29</v>
      </c>
      <c r="T6" s="21">
        <f t="shared" si="3"/>
        <v>205.29</v>
      </c>
      <c r="U6" s="21">
        <f t="shared" si="3"/>
        <v>124228</v>
      </c>
      <c r="V6" s="21">
        <f t="shared" si="3"/>
        <v>98.78</v>
      </c>
      <c r="W6" s="21">
        <f t="shared" si="3"/>
        <v>1257.6199999999999</v>
      </c>
      <c r="X6" s="22">
        <f>IF(X7="",NA(),X7)</f>
        <v>116.26</v>
      </c>
      <c r="Y6" s="22">
        <f t="shared" ref="Y6:AG6" si="4">IF(Y7="",NA(),Y7)</f>
        <v>115.05</v>
      </c>
      <c r="Z6" s="22">
        <f t="shared" si="4"/>
        <v>113.38</v>
      </c>
      <c r="AA6" s="22">
        <f t="shared" si="4"/>
        <v>106.49</v>
      </c>
      <c r="AB6" s="22">
        <f t="shared" si="4"/>
        <v>107.38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191.45</v>
      </c>
      <c r="AU6" s="22">
        <f t="shared" ref="AU6:BC6" si="6">IF(AU7="",NA(),AU7)</f>
        <v>213.64</v>
      </c>
      <c r="AV6" s="22">
        <f t="shared" si="6"/>
        <v>232.46</v>
      </c>
      <c r="AW6" s="22">
        <f t="shared" si="6"/>
        <v>221.83</v>
      </c>
      <c r="AX6" s="22">
        <f t="shared" si="6"/>
        <v>214.67</v>
      </c>
      <c r="AY6" s="22">
        <f t="shared" si="6"/>
        <v>360.96</v>
      </c>
      <c r="AZ6" s="22">
        <f t="shared" si="6"/>
        <v>351.29</v>
      </c>
      <c r="BA6" s="22">
        <f t="shared" si="6"/>
        <v>364.24</v>
      </c>
      <c r="BB6" s="22">
        <f t="shared" si="6"/>
        <v>369.82</v>
      </c>
      <c r="BC6" s="22">
        <f t="shared" si="6"/>
        <v>355.75</v>
      </c>
      <c r="BD6" s="21" t="str">
        <f>IF(BD7="","",IF(BD7="-","【-】","【"&amp;SUBSTITUTE(TEXT(BD7,"#,##0.00"),"-","△")&amp;"】"))</f>
        <v>【239.69】</v>
      </c>
      <c r="BE6" s="22">
        <f>IF(BE7="",NA(),BE7)</f>
        <v>490.55</v>
      </c>
      <c r="BF6" s="22">
        <f t="shared" ref="BF6:BN6" si="7">IF(BF7="",NA(),BF7)</f>
        <v>462.26</v>
      </c>
      <c r="BG6" s="22">
        <f t="shared" si="7"/>
        <v>438.84</v>
      </c>
      <c r="BH6" s="22">
        <f t="shared" si="7"/>
        <v>422.94</v>
      </c>
      <c r="BI6" s="22">
        <f t="shared" si="7"/>
        <v>383.26</v>
      </c>
      <c r="BJ6" s="22">
        <f t="shared" si="7"/>
        <v>239.18</v>
      </c>
      <c r="BK6" s="22">
        <f t="shared" si="7"/>
        <v>236.29</v>
      </c>
      <c r="BL6" s="22">
        <f t="shared" si="7"/>
        <v>238.77</v>
      </c>
      <c r="BM6" s="22">
        <f t="shared" si="7"/>
        <v>218.57</v>
      </c>
      <c r="BN6" s="22">
        <f t="shared" si="7"/>
        <v>222.45</v>
      </c>
      <c r="BO6" s="21" t="str">
        <f>IF(BO7="","",IF(BO7="-","【-】","【"&amp;SUBSTITUTE(TEXT(BO7,"#,##0.00"),"-","△")&amp;"】"))</f>
        <v>【264.86】</v>
      </c>
      <c r="BP6" s="22">
        <f>IF(BP7="",NA(),BP7)</f>
        <v>101.99</v>
      </c>
      <c r="BQ6" s="22">
        <f t="shared" ref="BQ6:BY6" si="8">IF(BQ7="",NA(),BQ7)</f>
        <v>101.72</v>
      </c>
      <c r="BR6" s="22">
        <f t="shared" si="8"/>
        <v>100.24</v>
      </c>
      <c r="BS6" s="22">
        <f t="shared" si="8"/>
        <v>93.75</v>
      </c>
      <c r="BT6" s="22">
        <f t="shared" si="8"/>
        <v>94.82</v>
      </c>
      <c r="BU6" s="22">
        <f t="shared" si="8"/>
        <v>101.89</v>
      </c>
      <c r="BV6" s="22">
        <f t="shared" si="8"/>
        <v>104.33</v>
      </c>
      <c r="BW6" s="22">
        <f t="shared" si="8"/>
        <v>98.85</v>
      </c>
      <c r="BX6" s="22">
        <f t="shared" si="8"/>
        <v>101.78</v>
      </c>
      <c r="BY6" s="22">
        <f t="shared" si="8"/>
        <v>100.33</v>
      </c>
      <c r="BZ6" s="21" t="str">
        <f>IF(BZ7="","",IF(BZ7="-","【-】","【"&amp;SUBSTITUTE(TEXT(BZ7,"#,##0.00"),"-","△")&amp;"】"))</f>
        <v>【97.59】</v>
      </c>
      <c r="CA6" s="22">
        <f>IF(CA7="",NA(),CA7)</f>
        <v>166.76</v>
      </c>
      <c r="CB6" s="22">
        <f t="shared" ref="CB6:CJ6" si="9">IF(CB7="",NA(),CB7)</f>
        <v>166.61</v>
      </c>
      <c r="CC6" s="22">
        <f t="shared" si="9"/>
        <v>169.26</v>
      </c>
      <c r="CD6" s="22">
        <f t="shared" si="9"/>
        <v>180.1</v>
      </c>
      <c r="CE6" s="22">
        <f t="shared" si="9"/>
        <v>179.02</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52.5</v>
      </c>
      <c r="CM6" s="22">
        <f t="shared" ref="CM6:CU6" si="10">IF(CM7="",NA(),CM7)</f>
        <v>53.8</v>
      </c>
      <c r="CN6" s="22">
        <f t="shared" si="10"/>
        <v>51.32</v>
      </c>
      <c r="CO6" s="22">
        <f t="shared" si="10"/>
        <v>49.84</v>
      </c>
      <c r="CP6" s="22">
        <f t="shared" si="10"/>
        <v>50.56</v>
      </c>
      <c r="CQ6" s="22">
        <f t="shared" si="10"/>
        <v>63.23</v>
      </c>
      <c r="CR6" s="22">
        <f t="shared" si="10"/>
        <v>62.59</v>
      </c>
      <c r="CS6" s="22">
        <f t="shared" si="10"/>
        <v>61.81</v>
      </c>
      <c r="CT6" s="22">
        <f t="shared" si="10"/>
        <v>62.35</v>
      </c>
      <c r="CU6" s="22">
        <f t="shared" si="10"/>
        <v>62.69</v>
      </c>
      <c r="CV6" s="21" t="str">
        <f>IF(CV7="","",IF(CV7="-","【-】","【"&amp;SUBSTITUTE(TEXT(CV7,"#,##0.00"),"-","△")&amp;"】"))</f>
        <v>【60.21】</v>
      </c>
      <c r="CW6" s="22">
        <f>IF(CW7="",NA(),CW7)</f>
        <v>90.89</v>
      </c>
      <c r="CX6" s="22">
        <f t="shared" ref="CX6:DF6" si="11">IF(CX7="",NA(),CX7)</f>
        <v>87.81</v>
      </c>
      <c r="CY6" s="22">
        <f t="shared" si="11"/>
        <v>90.22</v>
      </c>
      <c r="CZ6" s="22">
        <f t="shared" si="11"/>
        <v>89.75</v>
      </c>
      <c r="DA6" s="22">
        <f t="shared" si="11"/>
        <v>89.29</v>
      </c>
      <c r="DB6" s="22">
        <f t="shared" si="11"/>
        <v>89.35</v>
      </c>
      <c r="DC6" s="22">
        <f t="shared" si="11"/>
        <v>89.7</v>
      </c>
      <c r="DD6" s="22">
        <f t="shared" si="11"/>
        <v>89.24</v>
      </c>
      <c r="DE6" s="22">
        <f t="shared" si="11"/>
        <v>88.71</v>
      </c>
      <c r="DF6" s="22">
        <f t="shared" si="11"/>
        <v>88.32</v>
      </c>
      <c r="DG6" s="21" t="str">
        <f>IF(DG7="","",IF(DG7="-","【-】","【"&amp;SUBSTITUTE(TEXT(DG7,"#,##0.00"),"-","△")&amp;"】"))</f>
        <v>【89.21】</v>
      </c>
      <c r="DH6" s="22">
        <f>IF(DH7="",NA(),DH7)</f>
        <v>52.7</v>
      </c>
      <c r="DI6" s="22">
        <f t="shared" ref="DI6:DQ6" si="12">IF(DI7="",NA(),DI7)</f>
        <v>54.15</v>
      </c>
      <c r="DJ6" s="22">
        <f t="shared" si="12"/>
        <v>55.16</v>
      </c>
      <c r="DK6" s="22">
        <f t="shared" si="12"/>
        <v>56.27</v>
      </c>
      <c r="DL6" s="22">
        <f t="shared" si="12"/>
        <v>57.35</v>
      </c>
      <c r="DM6" s="22">
        <f t="shared" si="12"/>
        <v>49.62</v>
      </c>
      <c r="DN6" s="22">
        <f t="shared" si="12"/>
        <v>50.5</v>
      </c>
      <c r="DO6" s="22">
        <f t="shared" si="12"/>
        <v>51.28</v>
      </c>
      <c r="DP6" s="22">
        <f t="shared" si="12"/>
        <v>51.95</v>
      </c>
      <c r="DQ6" s="22">
        <f t="shared" si="12"/>
        <v>52.55</v>
      </c>
      <c r="DR6" s="21" t="str">
        <f>IF(DR7="","",IF(DR7="-","【-】","【"&amp;SUBSTITUTE(TEXT(DR7,"#,##0.00"),"-","△")&amp;"】"))</f>
        <v>【52.41】</v>
      </c>
      <c r="DS6" s="22">
        <f>IF(DS7="",NA(),DS7)</f>
        <v>28.77</v>
      </c>
      <c r="DT6" s="22">
        <f t="shared" ref="DT6:EB6" si="13">IF(DT7="",NA(),DT7)</f>
        <v>30.31</v>
      </c>
      <c r="DU6" s="22">
        <f t="shared" si="13"/>
        <v>31.16</v>
      </c>
      <c r="DV6" s="22">
        <f t="shared" si="13"/>
        <v>32.49</v>
      </c>
      <c r="DW6" s="22">
        <f t="shared" si="13"/>
        <v>32.53</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0.73</v>
      </c>
      <c r="EE6" s="22">
        <f t="shared" ref="EE6:EM6" si="14">IF(EE7="",NA(),EE7)</f>
        <v>0.59</v>
      </c>
      <c r="EF6" s="22">
        <f t="shared" si="14"/>
        <v>0.56999999999999995</v>
      </c>
      <c r="EG6" s="22">
        <f t="shared" si="14"/>
        <v>0.51</v>
      </c>
      <c r="EH6" s="22">
        <f t="shared" si="14"/>
        <v>1.1100000000000001</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352152</v>
      </c>
      <c r="D7" s="24">
        <v>46</v>
      </c>
      <c r="E7" s="24">
        <v>1</v>
      </c>
      <c r="F7" s="24">
        <v>0</v>
      </c>
      <c r="G7" s="24">
        <v>1</v>
      </c>
      <c r="H7" s="24" t="s">
        <v>93</v>
      </c>
      <c r="I7" s="24" t="s">
        <v>94</v>
      </c>
      <c r="J7" s="24" t="s">
        <v>95</v>
      </c>
      <c r="K7" s="24" t="s">
        <v>96</v>
      </c>
      <c r="L7" s="24" t="s">
        <v>97</v>
      </c>
      <c r="M7" s="24" t="s">
        <v>98</v>
      </c>
      <c r="N7" s="25" t="s">
        <v>99</v>
      </c>
      <c r="O7" s="25">
        <v>67.099999999999994</v>
      </c>
      <c r="P7" s="25">
        <v>92.76</v>
      </c>
      <c r="Q7" s="25">
        <v>2893</v>
      </c>
      <c r="R7" s="25">
        <v>134733</v>
      </c>
      <c r="S7" s="25">
        <v>656.29</v>
      </c>
      <c r="T7" s="25">
        <v>205.29</v>
      </c>
      <c r="U7" s="25">
        <v>124228</v>
      </c>
      <c r="V7" s="25">
        <v>98.78</v>
      </c>
      <c r="W7" s="25">
        <v>1257.6199999999999</v>
      </c>
      <c r="X7" s="25">
        <v>116.26</v>
      </c>
      <c r="Y7" s="25">
        <v>115.05</v>
      </c>
      <c r="Z7" s="25">
        <v>113.38</v>
      </c>
      <c r="AA7" s="25">
        <v>106.49</v>
      </c>
      <c r="AB7" s="25">
        <v>107.38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191.45</v>
      </c>
      <c r="AU7" s="25">
        <v>213.64</v>
      </c>
      <c r="AV7" s="25">
        <v>232.46</v>
      </c>
      <c r="AW7" s="25">
        <v>221.83</v>
      </c>
      <c r="AX7" s="25">
        <v>214.67</v>
      </c>
      <c r="AY7" s="25">
        <v>360.96</v>
      </c>
      <c r="AZ7" s="25">
        <v>351.29</v>
      </c>
      <c r="BA7" s="25">
        <v>364.24</v>
      </c>
      <c r="BB7" s="25">
        <v>369.82</v>
      </c>
      <c r="BC7" s="25">
        <v>355.75</v>
      </c>
      <c r="BD7" s="25">
        <v>239.69</v>
      </c>
      <c r="BE7" s="25">
        <v>490.55</v>
      </c>
      <c r="BF7" s="25">
        <v>462.26</v>
      </c>
      <c r="BG7" s="25">
        <v>438.84</v>
      </c>
      <c r="BH7" s="25">
        <v>422.94</v>
      </c>
      <c r="BI7" s="25">
        <v>383.26</v>
      </c>
      <c r="BJ7" s="25">
        <v>239.18</v>
      </c>
      <c r="BK7" s="25">
        <v>236.29</v>
      </c>
      <c r="BL7" s="25">
        <v>238.77</v>
      </c>
      <c r="BM7" s="25">
        <v>218.57</v>
      </c>
      <c r="BN7" s="25">
        <v>222.45</v>
      </c>
      <c r="BO7" s="25">
        <v>264.86</v>
      </c>
      <c r="BP7" s="25">
        <v>101.99</v>
      </c>
      <c r="BQ7" s="25">
        <v>101.72</v>
      </c>
      <c r="BR7" s="25">
        <v>100.24</v>
      </c>
      <c r="BS7" s="25">
        <v>93.75</v>
      </c>
      <c r="BT7" s="25">
        <v>94.82</v>
      </c>
      <c r="BU7" s="25">
        <v>101.89</v>
      </c>
      <c r="BV7" s="25">
        <v>104.33</v>
      </c>
      <c r="BW7" s="25">
        <v>98.85</v>
      </c>
      <c r="BX7" s="25">
        <v>101.78</v>
      </c>
      <c r="BY7" s="25">
        <v>100.33</v>
      </c>
      <c r="BZ7" s="25">
        <v>97.59</v>
      </c>
      <c r="CA7" s="25">
        <v>166.76</v>
      </c>
      <c r="CB7" s="25">
        <v>166.61</v>
      </c>
      <c r="CC7" s="25">
        <v>169.26</v>
      </c>
      <c r="CD7" s="25">
        <v>180.1</v>
      </c>
      <c r="CE7" s="25">
        <v>179.02</v>
      </c>
      <c r="CF7" s="25">
        <v>156.32</v>
      </c>
      <c r="CG7" s="25">
        <v>157.4</v>
      </c>
      <c r="CH7" s="25">
        <v>162.61000000000001</v>
      </c>
      <c r="CI7" s="25">
        <v>163.94</v>
      </c>
      <c r="CJ7" s="25">
        <v>169.31</v>
      </c>
      <c r="CK7" s="25">
        <v>181.66</v>
      </c>
      <c r="CL7" s="25">
        <v>52.5</v>
      </c>
      <c r="CM7" s="25">
        <v>53.8</v>
      </c>
      <c r="CN7" s="25">
        <v>51.32</v>
      </c>
      <c r="CO7" s="25">
        <v>49.84</v>
      </c>
      <c r="CP7" s="25">
        <v>50.56</v>
      </c>
      <c r="CQ7" s="25">
        <v>63.23</v>
      </c>
      <c r="CR7" s="25">
        <v>62.59</v>
      </c>
      <c r="CS7" s="25">
        <v>61.81</v>
      </c>
      <c r="CT7" s="25">
        <v>62.35</v>
      </c>
      <c r="CU7" s="25">
        <v>62.69</v>
      </c>
      <c r="CV7" s="25">
        <v>60.21</v>
      </c>
      <c r="CW7" s="25">
        <v>90.89</v>
      </c>
      <c r="CX7" s="25">
        <v>87.81</v>
      </c>
      <c r="CY7" s="25">
        <v>90.22</v>
      </c>
      <c r="CZ7" s="25">
        <v>89.75</v>
      </c>
      <c r="DA7" s="25">
        <v>89.29</v>
      </c>
      <c r="DB7" s="25">
        <v>89.35</v>
      </c>
      <c r="DC7" s="25">
        <v>89.7</v>
      </c>
      <c r="DD7" s="25">
        <v>89.24</v>
      </c>
      <c r="DE7" s="25">
        <v>88.71</v>
      </c>
      <c r="DF7" s="25">
        <v>88.32</v>
      </c>
      <c r="DG7" s="25">
        <v>89.21</v>
      </c>
      <c r="DH7" s="25">
        <v>52.7</v>
      </c>
      <c r="DI7" s="25">
        <v>54.15</v>
      </c>
      <c r="DJ7" s="25">
        <v>55.16</v>
      </c>
      <c r="DK7" s="25">
        <v>56.27</v>
      </c>
      <c r="DL7" s="25">
        <v>57.35</v>
      </c>
      <c r="DM7" s="25">
        <v>49.62</v>
      </c>
      <c r="DN7" s="25">
        <v>50.5</v>
      </c>
      <c r="DO7" s="25">
        <v>51.28</v>
      </c>
      <c r="DP7" s="25">
        <v>51.95</v>
      </c>
      <c r="DQ7" s="25">
        <v>52.55</v>
      </c>
      <c r="DR7" s="25">
        <v>52.41</v>
      </c>
      <c r="DS7" s="25">
        <v>28.77</v>
      </c>
      <c r="DT7" s="25">
        <v>30.31</v>
      </c>
      <c r="DU7" s="25">
        <v>31.16</v>
      </c>
      <c r="DV7" s="25">
        <v>32.49</v>
      </c>
      <c r="DW7" s="25">
        <v>32.53</v>
      </c>
      <c r="DX7" s="25">
        <v>19.510000000000002</v>
      </c>
      <c r="DY7" s="25">
        <v>21.19</v>
      </c>
      <c r="DZ7" s="25">
        <v>22.64</v>
      </c>
      <c r="EA7" s="25">
        <v>24.49</v>
      </c>
      <c r="EB7" s="25">
        <v>25.85</v>
      </c>
      <c r="EC7" s="25">
        <v>26.78</v>
      </c>
      <c r="ED7" s="25">
        <v>0.73</v>
      </c>
      <c r="EE7" s="25">
        <v>0.59</v>
      </c>
      <c r="EF7" s="25">
        <v>0.56999999999999995</v>
      </c>
      <c r="EG7" s="25">
        <v>0.51</v>
      </c>
      <c r="EH7" s="25">
        <v>1.1100000000000001</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2026-01-21T07:50:34Z</cp:lastPrinted>
  <dcterms:created xsi:type="dcterms:W3CDTF">2025-12-12T09:22:01Z</dcterms:created>
  <dcterms:modified xsi:type="dcterms:W3CDTF">2026-02-17T00:54:32Z</dcterms:modified>
  <cp:category/>
</cp:coreProperties>
</file>