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2 工業用水道事業\市町分\"/>
    </mc:Choice>
  </mc:AlternateContent>
  <xr:revisionPtr revIDLastSave="0" documentId="13_ncr:1_{98AE2698-8E6E-4454-B1A9-0EFB00205C25}" xr6:coauthVersionLast="47" xr6:coauthVersionMax="47" xr10:uidLastSave="{00000000-0000-0000-0000-000000000000}"/>
  <workbookProtection workbookAlgorithmName="SHA-512" workbookHashValue="o8GvJsR6cxbxVsyt2YKO6Ar+4jjofGiuJXmvawOuF2hr3LYe+GMWmMQW8kWaHFWwES/P/wlbPjvOIUsJQIe+1w==" workbookSaltValue="079vs5nxFAJLpE2zGoOSRA==" workbookSpinCount="100000" lockStructure="1"/>
  <bookViews>
    <workbookView xWindow="-26850" yWindow="-5595"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OY81" i="4"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KZ55" i="4"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CZ55" i="4" s="1"/>
  <c r="BO6" i="5"/>
  <c r="CF55" i="4" s="1"/>
  <c r="BN6" i="5"/>
  <c r="BO11" i="5" s="1"/>
  <c r="BM6" i="5"/>
  <c r="BN11" i="5" s="1"/>
  <c r="BL6" i="5"/>
  <c r="X55" i="4"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D90" i="4" s="1"/>
  <c r="AN6" i="5"/>
  <c r="AJ12" i="5" s="1"/>
  <c r="AM6" i="5"/>
  <c r="GZ33" i="4"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EH90" i="4"/>
  <c r="PZ81" i="4"/>
  <c r="EC81" i="4"/>
  <c r="AZ81" i="4"/>
  <c r="RA80" i="4"/>
  <c r="PZ80" i="4"/>
  <c r="MW80" i="4"/>
  <c r="IM80" i="4"/>
  <c r="DB80" i="4"/>
  <c r="CA80" i="4"/>
  <c r="AZ80" i="4"/>
  <c r="OY79" i="4"/>
  <c r="NX79" i="4"/>
  <c r="IM79" i="4"/>
  <c r="CA79" i="4"/>
  <c r="AZ79" i="4"/>
  <c r="RH56" i="4"/>
  <c r="QN56" i="4"/>
  <c r="OF56" i="4"/>
  <c r="MN56" i="4"/>
  <c r="LT56" i="4"/>
  <c r="KZ56" i="4"/>
  <c r="GF56" i="4"/>
  <c r="CZ56" i="4"/>
  <c r="CF56" i="4"/>
  <c r="BL56" i="4"/>
  <c r="AR56" i="4"/>
  <c r="X56" i="4"/>
  <c r="OZ55" i="4"/>
  <c r="OF55" i="4"/>
  <c r="BL55" i="4"/>
  <c r="QN54" i="4"/>
  <c r="PT54" i="4"/>
  <c r="OZ54" i="4"/>
  <c r="GF54" i="4"/>
  <c r="FL54" i="4"/>
  <c r="BL54" i="4"/>
  <c r="AR54" i="4"/>
  <c r="RH33" i="4"/>
  <c r="QN33" i="4"/>
  <c r="OF33" i="4"/>
  <c r="MN33" i="4"/>
  <c r="LT33" i="4"/>
  <c r="KZ33" i="4"/>
  <c r="KF33" i="4"/>
  <c r="JL33" i="4"/>
  <c r="GF33" i="4"/>
  <c r="FL33" i="4"/>
  <c r="BL33" i="4"/>
  <c r="AR33" i="4"/>
  <c r="X33" i="4"/>
  <c r="MN32" i="4"/>
  <c r="JL32" i="4"/>
  <c r="GZ32" i="4"/>
  <c r="FL32" i="4"/>
  <c r="BL32" i="4"/>
  <c r="AR32" i="4"/>
  <c r="QN31" i="4"/>
  <c r="PT31" i="4"/>
  <c r="KZ31" i="4"/>
  <c r="KF31" i="4"/>
  <c r="GF31" i="4"/>
  <c r="FL31" i="4"/>
  <c r="BL31" i="4"/>
  <c r="LZ10" i="4"/>
  <c r="IT10" i="4"/>
  <c r="FN10" i="4"/>
  <c r="CH10" i="4"/>
  <c r="B10" i="4"/>
  <c r="PF8" i="4"/>
  <c r="LZ8" i="4"/>
  <c r="IT8" i="4"/>
  <c r="FN8" i="4"/>
  <c r="CH8" i="4"/>
  <c r="B8" i="4"/>
  <c r="B5" i="4"/>
  <c r="RH54" i="4" l="1"/>
  <c r="KF56" i="4"/>
  <c r="AR10" i="5"/>
  <c r="BO10" i="5"/>
  <c r="RH31" i="4"/>
  <c r="MN54" i="4"/>
  <c r="BY10" i="5"/>
  <c r="OY80" i="4"/>
  <c r="BZ10" i="5"/>
  <c r="MN31" i="4"/>
  <c r="RA79" i="4"/>
  <c r="Y80" i="4"/>
  <c r="EC12" i="5"/>
  <c r="QN55" i="4"/>
  <c r="JL31" i="4"/>
  <c r="GF32" i="4"/>
  <c r="CF33" i="4"/>
  <c r="RH55" i="4"/>
  <c r="Y81" i="4"/>
  <c r="CJ10" i="5"/>
  <c r="DG10" i="5"/>
  <c r="AR55" i="4"/>
  <c r="DQ10" i="5"/>
  <c r="FL55" i="4"/>
  <c r="OF31" i="4"/>
  <c r="GF55" i="4"/>
  <c r="EC80" i="4"/>
  <c r="DR10" i="5"/>
  <c r="CZ33" i="4"/>
  <c r="LT32" i="4"/>
  <c r="JL54" i="4"/>
  <c r="HL81" i="4"/>
  <c r="OZ31" i="4"/>
  <c r="OF32" i="4"/>
  <c r="KF54" i="4"/>
  <c r="GZ55" i="4"/>
  <c r="IM81" i="4"/>
  <c r="EB10" i="5"/>
  <c r="GK81" i="4"/>
  <c r="OZ32" i="4"/>
  <c r="KZ54" i="4"/>
  <c r="JL55" i="4"/>
  <c r="FL56" i="4"/>
  <c r="HL79" i="4"/>
  <c r="JN80" i="4"/>
  <c r="JN81" i="4"/>
  <c r="W10" i="5"/>
  <c r="QN32" i="4"/>
  <c r="LT55" i="4"/>
  <c r="KO81" i="4"/>
  <c r="AG10" i="5"/>
  <c r="AR31" i="4"/>
  <c r="RH32" i="4"/>
  <c r="OF54" i="4"/>
  <c r="MN55" i="4"/>
  <c r="JL56" i="4"/>
  <c r="MW79" i="4"/>
  <c r="NX80" i="4"/>
  <c r="AH10" i="5"/>
  <c r="CF32" i="4"/>
  <c r="KF32" i="4"/>
  <c r="CF54" i="4"/>
  <c r="ER31" i="4"/>
  <c r="HT31" i="4"/>
  <c r="LT31" i="4"/>
  <c r="ER32" i="4"/>
  <c r="HT32" i="4"/>
  <c r="PT32" i="4"/>
  <c r="ER33" i="4"/>
  <c r="HT33" i="4"/>
  <c r="PT33" i="4"/>
  <c r="ER54" i="4"/>
  <c r="HT54" i="4"/>
  <c r="LT54" i="4"/>
  <c r="ER55" i="4"/>
  <c r="HT55" i="4"/>
  <c r="PT55" i="4"/>
  <c r="ER56" i="4"/>
  <c r="HT56" i="4"/>
  <c r="PT56" i="4"/>
  <c r="GK79" i="4"/>
  <c r="KO79" i="4"/>
  <c r="PZ79" i="4"/>
  <c r="HL80" i="4"/>
  <c r="DB81" i="4"/>
  <c r="NX81" i="4"/>
  <c r="V10" i="5"/>
  <c r="AF10" i="5"/>
  <c r="AJ10" i="5"/>
  <c r="AT10" i="5"/>
  <c r="BD10" i="5"/>
  <c r="BN10" i="5"/>
  <c r="BX10" i="5"/>
  <c r="CB10" i="5"/>
  <c r="CL10" i="5"/>
  <c r="CV10" i="5"/>
  <c r="DF10" i="5"/>
  <c r="DP10" i="5"/>
  <c r="DT10" i="5"/>
  <c r="ED10" i="5"/>
  <c r="AQ10" i="5"/>
  <c r="AU10" i="5"/>
  <c r="BE10" i="5"/>
  <c r="CI10" i="5"/>
  <c r="CM10" i="5"/>
  <c r="CW10" i="5"/>
  <c r="EA10" i="5"/>
  <c r="EE10" i="5"/>
  <c r="BP11" i="5"/>
  <c r="CJ11" i="5"/>
  <c r="AI12" i="5"/>
  <c r="BC12" i="5"/>
  <c r="CA12" i="5"/>
  <c r="CU12" i="5"/>
  <c r="CF31" i="4"/>
  <c r="X10" i="5"/>
  <c r="BB10" i="5"/>
  <c r="BF10" i="5"/>
  <c r="BP10" i="5"/>
  <c r="CT10" i="5"/>
  <c r="CX10" i="5"/>
  <c r="DH10" i="5"/>
  <c r="U11" i="5"/>
  <c r="Y11" i="5"/>
  <c r="AS11" i="5"/>
  <c r="BM11" i="5"/>
  <c r="BQ11" i="5"/>
  <c r="CK11" i="5"/>
  <c r="DB79" i="4"/>
  <c r="X31" i="4"/>
  <c r="CZ31" i="4"/>
  <c r="GZ31" i="4"/>
  <c r="X54" i="4"/>
  <c r="CZ54" i="4"/>
  <c r="GZ54" i="4"/>
  <c r="Y79" i="4"/>
  <c r="EC79"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<sst xmlns="http://schemas.openxmlformats.org/spreadsheetml/2006/main" count="262" uniqueCount="106">
  <si>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</si>
  <si>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</si>
  <si>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</si>
  <si>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</si>
  <si>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</si>
  <si>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</si>
  <si>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</si>
  <si>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</si>
  <si>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</si>
  <si>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</si>
  <si>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</si>
  <si>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</si>
  <si>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</si>
  <si>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</si>
  <si>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</si>
  <si>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</si>
  <si>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</si>
  <si>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</si>
  <si>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</si>
  <si>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</si>
  <si>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</si>
  <si>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</si>
  <si>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</si>
  <si>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</si>
  <si>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</si>
  <si>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</si>
  <si>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</si>
  <si>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</si>
  <si>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</si>
  <si>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</si>
  <si>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</si>
  <si>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</si>
  <si>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</si>
  <si>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</si>
  <si>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</si>
  <si>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</si>
  <si>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</si>
  <si>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</si>
  <si>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</si>
  <si>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</si>
  <si>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</si>
  <si>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</si>
  <si>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</si>
  <si>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</si>
  <si>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</si>
  <si>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</si>
  <si>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</si>
  <si>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</si>
  <si>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</si>
  <si>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</si>
  <si>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</si>
  <si>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</si>
  <si>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</si>
  <si>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</si>
  <si>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</si>
  <si>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</si>
  <si>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</si>
  <si>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</si>
  <si>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</si>
  <si>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</si>
  <si>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</si>
  <si>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</si>
  <si>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</si>
  <si>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</si>
  <si>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</si>
  <si>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</si>
  <si>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</si>
  <si>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</si>
  <si>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</si>
  <si>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</si>
  <si>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</si>
  <si>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</si>
  <si>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</si>
  <si>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</si>
  <si>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</si>
  <si>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</si>
  <si>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</si>
  <si>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</si>
  <si>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</si>
  <si>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</si>
  <si>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</si>
  <si>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</si>
  <si>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</si>
  <si>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</si>
  <si>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</si>
  <si>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</si>
  <si>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</si>
  <si>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352063</t>
  </si>
  <si>
    <t>46</t>
  </si>
  <si>
    <t>02</t>
  </si>
  <si>
    <t>0</t>
  </si>
  <si>
    <t>000</t>
  </si>
  <si>
    <t>山口県　防府市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</si>
  <si>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</si>
  <si>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</si>
  <si>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</si>
  <si>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</si>
  <si>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</si>
  <si>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</si>
  <si>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</si>
  <si>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</si>
  <si>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</si>
  <si>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</si>
  <si>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市の工業用水道事業は、昭和39年から工事に着手し、取水井5井の築造及び配水管4,103ｍの埋設、運転管理室の建設により供給を開始し、その後は、電気設備等の全面改良、非常用発電設備、取水地点の追加工事等を施工した。また、管路内のクリーニング工事を定期的に実施し、安定した給水を確保している。
　現状において、経営の健全性・効率性については、各指標が示しているとおり、良好な状態にある。一方で施設全般に老朽化が進んでいることも指標から読み取ることができる。
　今後、需要予測及び収支見通しに基づき、適正な投資水準により施設の計画的な改築・更新を検討していくことが必要である。</t>
    <phoneticPr fontId="5"/>
  </si>
  <si>
    <t xml:space="preserve"> 経常収支比率は100％を超え、黒字を維持しており、累積欠損金は発生しておらず、類似団体との比較では健全な経営と言える。
　流動比率は、減少傾向にあるものの、類似団体の平均値と比較しても、短期的な債務に対する支払能力が依然として高い水準にあると言える。また、企業債残高対給水収益比率は、平成16年度に繰上償還して以降、新たな企業債を借り入れていないため、0％で推移している。
　料金回収率は100％以上かつ類似団体の平均値を超え、給水に係る必要な費用を給水収益で賄えており、給水原価は、一事業所のみの契約で投資効率がよいことから類似団体の平均値と比較して低い水準にある。
　施設利用率について、令和3年度から契約事業所への配水量が大きく減少したことから、類似団体の平均値を下回っている。
　平成17年度に契約事業所からの減量要望を受け、平成19年度以降は施設能力20,000m3に対して責任水量15,000m3となっており契約率は75％で推移している。</t>
    <rPh sb="68" eb="72">
      <t>ゲンショウケイコウ</t>
    </rPh>
    <rPh sb="109" eb="111">
      <t>イゼン</t>
    </rPh>
    <rPh sb="114" eb="115">
      <t>タカ</t>
    </rPh>
    <rPh sb="116" eb="118">
      <t>スイジュン</t>
    </rPh>
    <rPh sb="122" eb="123">
      <t>イ</t>
    </rPh>
    <phoneticPr fontId="5"/>
  </si>
  <si>
    <t>　有形固定資産減価償却率は、年々減価償却が進み、類似団体平均値が逓増していることに比べ、増加傾向が顕著になっている。
　管路経年化率は、管内の定期的なクリーニング工事の実施により安定給水できているものの、管路の老朽化が進み、管路の更新を抑えていることから類似団体の平均値を大きく上回っている。</t>
    <rPh sb="32" eb="34">
      <t>テイゾウ</t>
    </rPh>
    <rPh sb="41" eb="42">
      <t>クラ</t>
    </rPh>
    <rPh sb="44" eb="48">
      <t>ゾウカケイコウ</t>
    </rPh>
    <rPh sb="49" eb="51">
      <t>ケンチョ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</si>
</sst>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50.29</c:v>
                </c:pt>
                <c:pt idx="1">
                  <c:v>51.3</c:v>
                </c:pt>
                <c:pt idx="2">
                  <c:v>54.05</c:v>
                </c:pt>
                <c:pt idx="3">
                  <c:v>56.88</c:v>
                </c:pt>
                <c:pt idx="4">
                  <c:v>59.3</c:v>
                </c:pt>
              </c:numCache>
            </c:numRef>
          </c:val>
          <c:extLst>
            <c:ext xmlns:c16="http://schemas.microsoft.com/office/drawing/2014/chart" uri="{C3380CC4-5D6E-409C-BE32-E72D297353CC}">
              <c16:uniqueId val="{00000000-3632-4758-8F0B-2A458CF865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3632-4758-8F0B-2A458CF865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B1-4717-9B11-366A045239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0FB1-4717-9B11-366A045239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132.41999999999999</c:v>
                </c:pt>
                <c:pt idx="1">
                  <c:v>127.96</c:v>
                </c:pt>
                <c:pt idx="2">
                  <c:v>128.6</c:v>
                </c:pt>
                <c:pt idx="3">
                  <c:v>129.91</c:v>
                </c:pt>
                <c:pt idx="4">
                  <c:v>126.9</c:v>
                </c:pt>
              </c:numCache>
            </c:numRef>
          </c:val>
          <c:extLst>
            <c:ext xmlns:c16="http://schemas.microsoft.com/office/drawing/2014/chart" uri="{C3380CC4-5D6E-409C-BE32-E72D297353CC}">
              <c16:uniqueId val="{00000000-C605-474C-86FB-7F79B6E56B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C605-474C-86FB-7F79B6E56B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93.21</c:v>
                </c:pt>
                <c:pt idx="1">
                  <c:v>93.21</c:v>
                </c:pt>
                <c:pt idx="2">
                  <c:v>93.21</c:v>
                </c:pt>
                <c:pt idx="3">
                  <c:v>93.21</c:v>
                </c:pt>
                <c:pt idx="4">
                  <c:v>93.21</c:v>
                </c:pt>
              </c:numCache>
            </c:numRef>
          </c:val>
          <c:extLst>
            <c:ext xmlns:c16="http://schemas.microsoft.com/office/drawing/2014/chart" uri="{C3380CC4-5D6E-409C-BE32-E72D297353CC}">
              <c16:uniqueId val="{00000000-6B84-40A3-A75D-5C9A0A1AC0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6B84-40A3-A75D-5C9A0A1AC0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16-4F85-8B51-AE5DA83EEC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8616-4F85-8B51-AE5DA83EEC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3457.23</c:v>
                </c:pt>
                <c:pt idx="1">
                  <c:v>2107.16</c:v>
                </c:pt>
                <c:pt idx="2">
                  <c:v>2600.7199999999998</c:v>
                </c:pt>
                <c:pt idx="3">
                  <c:v>2461.6999999999998</c:v>
                </c:pt>
                <c:pt idx="4">
                  <c:v>2094.7800000000002</c:v>
                </c:pt>
              </c:numCache>
            </c:numRef>
          </c:val>
          <c:extLst>
            <c:ext xmlns:c16="http://schemas.microsoft.com/office/drawing/2014/chart" uri="{C3380CC4-5D6E-409C-BE32-E72D297353CC}">
              <c16:uniqueId val="{00000000-46C4-404C-9F42-6394501B53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46C4-404C-9F42-6394501B53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1-4B42-8A78-60FCDF81A71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71E1-4B42-8A78-60FCDF81A71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131.76</c:v>
                </c:pt>
                <c:pt idx="1">
                  <c:v>125.92</c:v>
                </c:pt>
                <c:pt idx="2">
                  <c:v>117.19</c:v>
                </c:pt>
                <c:pt idx="3">
                  <c:v>117.75</c:v>
                </c:pt>
                <c:pt idx="4">
                  <c:v>114.96</c:v>
                </c:pt>
              </c:numCache>
            </c:numRef>
          </c:val>
          <c:extLst>
            <c:ext xmlns:c16="http://schemas.microsoft.com/office/drawing/2014/chart" uri="{C3380CC4-5D6E-409C-BE32-E72D297353CC}">
              <c16:uniqueId val="{00000000-B9C9-46AF-A66A-3124DDDA445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B9C9-46AF-A66A-3124DDDA445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19.43</c:v>
                </c:pt>
                <c:pt idx="1">
                  <c:v>20.329999999999998</c:v>
                </c:pt>
                <c:pt idx="2">
                  <c:v>21.84</c:v>
                </c:pt>
                <c:pt idx="3">
                  <c:v>21.74</c:v>
                </c:pt>
                <c:pt idx="4">
                  <c:v>22.27</c:v>
                </c:pt>
              </c:numCache>
            </c:numRef>
          </c:val>
          <c:extLst>
            <c:ext xmlns:c16="http://schemas.microsoft.com/office/drawing/2014/chart" uri="{C3380CC4-5D6E-409C-BE32-E72D297353CC}">
              <c16:uniqueId val="{00000000-6633-4804-BC4D-563727636F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6633-4804-BC4D-563727636F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61.75</c:v>
                </c:pt>
                <c:pt idx="1">
                  <c:v>32.409999999999997</c:v>
                </c:pt>
                <c:pt idx="2">
                  <c:v>32.119999999999997</c:v>
                </c:pt>
                <c:pt idx="3">
                  <c:v>26.04</c:v>
                </c:pt>
                <c:pt idx="4">
                  <c:v>31.1</c:v>
                </c:pt>
              </c:numCache>
            </c:numRef>
          </c:val>
          <c:extLst>
            <c:ext xmlns:c16="http://schemas.microsoft.com/office/drawing/2014/chart" uri="{C3380CC4-5D6E-409C-BE32-E72D297353CC}">
              <c16:uniqueId val="{00000000-C914-4540-AC92-50722202F0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C914-4540-AC92-50722202F0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75</c:v>
                </c:pt>
                <c:pt idx="1">
                  <c:v>75</c:v>
                </c:pt>
                <c:pt idx="2">
                  <c:v>75</c:v>
                </c:pt>
                <c:pt idx="3">
                  <c:v>75</c:v>
                </c:pt>
                <c:pt idx="4">
                  <c:v>75</c:v>
                </c:pt>
              </c:numCache>
            </c:numRef>
          </c:val>
          <c:extLst>
            <c:ext xmlns:c16="http://schemas.microsoft.com/office/drawing/2014/chart" uri="{C3380CC4-5D6E-409C-BE32-E72D297353CC}">
              <c16:uniqueId val="{00000000-C67E-4D08-BA4A-F9C605C2C6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C67E-4D08-BA4A-F9C605C2C6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25" zoomScaleNormal="10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山口県　防府市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6219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85.6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132.41999999999999</v>
      </c>
      <c r="Y32" s="121"/>
      <c r="Z32" s="121"/>
      <c r="AA32" s="121"/>
      <c r="AB32" s="121"/>
      <c r="AC32" s="121"/>
      <c r="AD32" s="121"/>
      <c r="AE32" s="121"/>
      <c r="AF32" s="121"/>
      <c r="AG32" s="121"/>
      <c r="AH32" s="121"/>
      <c r="AI32" s="121"/>
      <c r="AJ32" s="121"/>
      <c r="AK32" s="121"/>
      <c r="AL32" s="121"/>
      <c r="AM32" s="121"/>
      <c r="AN32" s="121"/>
      <c r="AO32" s="121"/>
      <c r="AP32" s="121"/>
      <c r="AQ32" s="122"/>
      <c r="AR32" s="120">
        <f>データ!U6</f>
        <v>127.96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128.6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129.91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126.9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3457.23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2107.16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2600.7199999999998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2461.6999999999998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2094.7800000000002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131.76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125.92</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117.19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117.75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114.96</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19.43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20.329999999999998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21.84</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21.74</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22.27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61.75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32.409999999999997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32.119999999999997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26.04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31.1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103</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50.29</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51.3</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54.05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56.88</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59.3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93.21</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93.21</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93.21</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93.21</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93.21</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5SVnkKvU2HNn0r3/1zWNP7CcUHY+vWAKn64RTlA2M3u0xnubeNPGKL99JtOTAEriuKABzgyCkDhLOS9hpUoYfg==" saltValue="rZJYsJkR+1K7pUTSD+T5jw=="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132.41999999999999</v>
      </c>
      <c r="U6" s="35">
        <f>U7</f>
        <v>127.96</v>
      </c>
      <c r="V6" s="35">
        <f>V7</f>
        <v>128.6</v>
      </c>
      <c r="W6" s="35">
        <f>W7</f>
        <v>129.91</v>
      </c>
      <c r="X6" s="35">
        <f t="shared" si="3"/>
        <v>126.9</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3457.23</v>
      </c>
      <c r="AQ6" s="35">
        <f>AQ7</f>
        <v>2107.16</v>
      </c>
      <c r="AR6" s="35">
        <f>AR7</f>
        <v>2600.7199999999998</v>
      </c>
      <c r="AS6" s="35">
        <f>AS7</f>
        <v>2461.6999999999998</v>
      </c>
      <c r="AT6" s="35">
        <f t="shared" si="3"/>
        <v>2094.7800000000002</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131.76</v>
      </c>
      <c r="BM6" s="35">
        <f>BM7</f>
        <v>125.92</v>
      </c>
      <c r="BN6" s="35">
        <f>BN7</f>
        <v>117.19</v>
      </c>
      <c r="BO6" s="35">
        <f>BO7</f>
        <v>117.75</v>
      </c>
      <c r="BP6" s="35">
        <f t="shared" si="3"/>
        <v>114.96</v>
      </c>
      <c r="BQ6" s="35">
        <f t="shared" si="3"/>
        <v>96.49</v>
      </c>
      <c r="BR6" s="35">
        <f t="shared" si="3"/>
        <v>101.92</v>
      </c>
      <c r="BS6" s="35">
        <f t="shared" si="3"/>
        <v>98.05</v>
      </c>
      <c r="BT6" s="35">
        <f t="shared" si="3"/>
        <v>100.19</v>
      </c>
      <c r="BU6" s="35">
        <f t="shared" si="3"/>
        <v>99.63</v>
      </c>
      <c r="BV6" s="33" t="str">
        <f>IF(BV7="-","【-】","【"&amp;SUBSTITUTE(TEXT(BV7,"#,##0.00"),"-","△")&amp;"】")</f>
        <v>【107.69】</v>
      </c>
      <c r="BW6" s="35">
        <f t="shared" si="3"/>
        <v>19.43</v>
      </c>
      <c r="BX6" s="35">
        <f>BX7</f>
        <v>20.329999999999998</v>
      </c>
      <c r="BY6" s="35">
        <f>BY7</f>
        <v>21.84</v>
      </c>
      <c r="BZ6" s="35">
        <f>BZ7</f>
        <v>21.74</v>
      </c>
      <c r="CA6" s="35">
        <f t="shared" si="3"/>
        <v>22.27</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61.75</v>
      </c>
      <c r="CI6" s="35">
        <f>CI7</f>
        <v>32.409999999999997</v>
      </c>
      <c r="CJ6" s="35">
        <f>CJ7</f>
        <v>32.119999999999997</v>
      </c>
      <c r="CK6" s="35">
        <f>CK7</f>
        <v>26.04</v>
      </c>
      <c r="CL6" s="35">
        <f t="shared" si="5"/>
        <v>31.1</v>
      </c>
      <c r="CM6" s="35">
        <f t="shared" si="5"/>
        <v>44.67</v>
      </c>
      <c r="CN6" s="35">
        <f t="shared" si="5"/>
        <v>41.71</v>
      </c>
      <c r="CO6" s="35">
        <f t="shared" si="5"/>
        <v>47.02</v>
      </c>
      <c r="CP6" s="35">
        <f t="shared" si="5"/>
        <v>47.4</v>
      </c>
      <c r="CQ6" s="35">
        <f t="shared" si="5"/>
        <v>47.6</v>
      </c>
      <c r="CR6" s="33" t="str">
        <f>IF(CR7="-","【-】","【"&amp;SUBSTITUTE(TEXT(CR7,"#,##0.00"),"-","△")&amp;"】")</f>
        <v>【52.31】</v>
      </c>
      <c r="CS6" s="35">
        <f t="shared" ref="CS6:DB6" si="6">CS7</f>
        <v>75</v>
      </c>
      <c r="CT6" s="35">
        <f>CT7</f>
        <v>75</v>
      </c>
      <c r="CU6" s="35">
        <f>CU7</f>
        <v>75</v>
      </c>
      <c r="CV6" s="35">
        <f>CV7</f>
        <v>75</v>
      </c>
      <c r="CW6" s="35">
        <f t="shared" si="6"/>
        <v>75</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50.29</v>
      </c>
      <c r="DE6" s="35">
        <f>DE7</f>
        <v>51.3</v>
      </c>
      <c r="DF6" s="35">
        <f>DF7</f>
        <v>54.05</v>
      </c>
      <c r="DG6" s="35">
        <f>DG7</f>
        <v>56.88</v>
      </c>
      <c r="DH6" s="35">
        <f t="shared" si="7"/>
        <v>59.3</v>
      </c>
      <c r="DI6" s="35">
        <f t="shared" si="7"/>
        <v>55.38</v>
      </c>
      <c r="DJ6" s="35">
        <f t="shared" si="7"/>
        <v>56.07</v>
      </c>
      <c r="DK6" s="35">
        <f t="shared" si="7"/>
        <v>55.87</v>
      </c>
      <c r="DL6" s="35">
        <f t="shared" si="7"/>
        <v>56.81</v>
      </c>
      <c r="DM6" s="35">
        <f t="shared" si="7"/>
        <v>57.34</v>
      </c>
      <c r="DN6" s="33" t="str">
        <f>IF(DN7="-","【-】","【"&amp;SUBSTITUTE(TEXT(DN7,"#,##0.00"),"-","△")&amp;"】")</f>
        <v>【61.29】</v>
      </c>
      <c r="DO6" s="35">
        <f t="shared" ref="DO6:DX6" si="8">DO7</f>
        <v>93.21</v>
      </c>
      <c r="DP6" s="35">
        <f>DP7</f>
        <v>93.21</v>
      </c>
      <c r="DQ6" s="35">
        <f>DQ7</f>
        <v>93.21</v>
      </c>
      <c r="DR6" s="35">
        <f>DR7</f>
        <v>93.21</v>
      </c>
      <c r="DS6" s="35">
        <f t="shared" si="8"/>
        <v>93.21</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20000</v>
      </c>
      <c r="L7" s="37" t="s">
        <v>95</v>
      </c>
      <c r="M7" s="38">
        <v>1</v>
      </c>
      <c r="N7" s="38">
        <v>6219</v>
      </c>
      <c r="O7" s="39" t="s">
        <v>96</v>
      </c>
      <c r="P7" s="39">
        <v>85.6</v>
      </c>
      <c r="Q7" s="38">
        <v>1</v>
      </c>
      <c r="R7" s="38">
        <v>15000</v>
      </c>
      <c r="S7" s="37" t="s">
        <v>97</v>
      </c>
      <c r="T7" s="40">
        <v>132.41999999999999</v>
      </c>
      <c r="U7" s="40">
        <v>127.96</v>
      </c>
      <c r="V7" s="40">
        <v>128.6</v>
      </c>
      <c r="W7" s="40">
        <v>129.91</v>
      </c>
      <c r="X7" s="40">
        <v>126.9</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3457.23</v>
      </c>
      <c r="AQ7" s="40">
        <v>2107.16</v>
      </c>
      <c r="AR7" s="40">
        <v>2600.7199999999998</v>
      </c>
      <c r="AS7" s="40">
        <v>2461.6999999999998</v>
      </c>
      <c r="AT7" s="40">
        <v>2094.7800000000002</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131.76</v>
      </c>
      <c r="BM7" s="40">
        <v>125.92</v>
      </c>
      <c r="BN7" s="40">
        <v>117.19</v>
      </c>
      <c r="BO7" s="40">
        <v>117.75</v>
      </c>
      <c r="BP7" s="40">
        <v>114.96</v>
      </c>
      <c r="BQ7" s="40">
        <v>96.49</v>
      </c>
      <c r="BR7" s="40">
        <v>101.92</v>
      </c>
      <c r="BS7" s="40">
        <v>98.05</v>
      </c>
      <c r="BT7" s="40">
        <v>100.19</v>
      </c>
      <c r="BU7" s="40">
        <v>99.63</v>
      </c>
      <c r="BV7" s="40">
        <v>107.69</v>
      </c>
      <c r="BW7" s="40">
        <v>19.43</v>
      </c>
      <c r="BX7" s="40">
        <v>20.329999999999998</v>
      </c>
      <c r="BY7" s="40">
        <v>21.84</v>
      </c>
      <c r="BZ7" s="40">
        <v>21.74</v>
      </c>
      <c r="CA7" s="40">
        <v>22.27</v>
      </c>
      <c r="CB7" s="40">
        <v>33.229999999999997</v>
      </c>
      <c r="CC7" s="40">
        <v>31.6</v>
      </c>
      <c r="CD7" s="40">
        <v>33.26</v>
      </c>
      <c r="CE7" s="40">
        <v>32.869999999999997</v>
      </c>
      <c r="CF7" s="40">
        <v>34.1</v>
      </c>
      <c r="CG7" s="40">
        <v>20.260000000000002</v>
      </c>
      <c r="CH7" s="40">
        <v>61.75</v>
      </c>
      <c r="CI7" s="40">
        <v>32.409999999999997</v>
      </c>
      <c r="CJ7" s="40">
        <v>32.119999999999997</v>
      </c>
      <c r="CK7" s="40">
        <v>26.04</v>
      </c>
      <c r="CL7" s="40">
        <v>31.1</v>
      </c>
      <c r="CM7" s="40">
        <v>44.67</v>
      </c>
      <c r="CN7" s="40">
        <v>41.71</v>
      </c>
      <c r="CO7" s="40">
        <v>47.02</v>
      </c>
      <c r="CP7" s="40">
        <v>47.4</v>
      </c>
      <c r="CQ7" s="40">
        <v>47.6</v>
      </c>
      <c r="CR7" s="40">
        <v>52.31</v>
      </c>
      <c r="CS7" s="40">
        <v>75</v>
      </c>
      <c r="CT7" s="40">
        <v>75</v>
      </c>
      <c r="CU7" s="40">
        <v>75</v>
      </c>
      <c r="CV7" s="40">
        <v>75</v>
      </c>
      <c r="CW7" s="40">
        <v>75</v>
      </c>
      <c r="CX7" s="40">
        <v>63.89</v>
      </c>
      <c r="CY7" s="40">
        <v>64.7</v>
      </c>
      <c r="CZ7" s="40">
        <v>65.38</v>
      </c>
      <c r="DA7" s="40">
        <v>68.25</v>
      </c>
      <c r="DB7" s="40">
        <v>68.150000000000006</v>
      </c>
      <c r="DC7" s="40">
        <v>77.2</v>
      </c>
      <c r="DD7" s="40">
        <v>50.29</v>
      </c>
      <c r="DE7" s="40">
        <v>51.3</v>
      </c>
      <c r="DF7" s="40">
        <v>54.05</v>
      </c>
      <c r="DG7" s="40">
        <v>56.88</v>
      </c>
      <c r="DH7" s="40">
        <v>59.3</v>
      </c>
      <c r="DI7" s="40">
        <v>55.38</v>
      </c>
      <c r="DJ7" s="40">
        <v>56.07</v>
      </c>
      <c r="DK7" s="40">
        <v>55.87</v>
      </c>
      <c r="DL7" s="40">
        <v>56.81</v>
      </c>
      <c r="DM7" s="40">
        <v>57.34</v>
      </c>
      <c r="DN7" s="40">
        <v>61.29</v>
      </c>
      <c r="DO7" s="40">
        <v>93.21</v>
      </c>
      <c r="DP7" s="40">
        <v>93.21</v>
      </c>
      <c r="DQ7" s="40">
        <v>93.21</v>
      </c>
      <c r="DR7" s="40">
        <v>93.21</v>
      </c>
      <c r="DS7" s="40">
        <v>93.21</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132.41999999999999</v>
      </c>
      <c r="V11" s="48">
        <f>IF(U6="-",NA(),U6)</f>
        <v>127.96</v>
      </c>
      <c r="W11" s="48">
        <f>IF(V6="-",NA(),V6)</f>
        <v>128.6</v>
      </c>
      <c r="X11" s="48">
        <f>IF(W6="-",NA(),W6)</f>
        <v>129.91</v>
      </c>
      <c r="Y11" s="48">
        <f>IF(X6="-",NA(),X6)</f>
        <v>126.9</v>
      </c>
      <c r="AE11" s="47" t="s">
        <v>23</v>
      </c>
      <c r="AF11" s="48">
        <f>IF(AE6="-",NA(),AE6)</f>
        <v>0</v>
      </c>
      <c r="AG11" s="48">
        <f>IF(AF6="-",NA(),AF6)</f>
        <v>0</v>
      </c>
      <c r="AH11" s="48">
        <f>IF(AG6="-",NA(),AG6)</f>
        <v>0</v>
      </c>
      <c r="AI11" s="48">
        <f>IF(AH6="-",NA(),AH6)</f>
        <v>0</v>
      </c>
      <c r="AJ11" s="48">
        <f>IF(AI6="-",NA(),AI6)</f>
        <v>0</v>
      </c>
      <c r="AP11" s="47" t="s">
        <v>23</v>
      </c>
      <c r="AQ11" s="48">
        <f>IF(AP6="-",NA(),AP6)</f>
        <v>3457.23</v>
      </c>
      <c r="AR11" s="48">
        <f>IF(AQ6="-",NA(),AQ6)</f>
        <v>2107.16</v>
      </c>
      <c r="AS11" s="48">
        <f>IF(AR6="-",NA(),AR6)</f>
        <v>2600.7199999999998</v>
      </c>
      <c r="AT11" s="48">
        <f>IF(AS6="-",NA(),AS6)</f>
        <v>2461.6999999999998</v>
      </c>
      <c r="AU11" s="48">
        <f>IF(AT6="-",NA(),AT6)</f>
        <v>2094.7800000000002</v>
      </c>
      <c r="BA11" s="47" t="s">
        <v>23</v>
      </c>
      <c r="BB11" s="48">
        <f>IF(BA6="-",NA(),BA6)</f>
        <v>0</v>
      </c>
      <c r="BC11" s="48">
        <f>IF(BB6="-",NA(),BB6)</f>
        <v>0</v>
      </c>
      <c r="BD11" s="48">
        <f>IF(BC6="-",NA(),BC6)</f>
        <v>0</v>
      </c>
      <c r="BE11" s="48">
        <f>IF(BD6="-",NA(),BD6)</f>
        <v>0</v>
      </c>
      <c r="BF11" s="48">
        <f>IF(BE6="-",NA(),BE6)</f>
        <v>0</v>
      </c>
      <c r="BL11" s="47" t="s">
        <v>23</v>
      </c>
      <c r="BM11" s="48">
        <f>IF(BL6="-",NA(),BL6)</f>
        <v>131.76</v>
      </c>
      <c r="BN11" s="48">
        <f>IF(BM6="-",NA(),BM6)</f>
        <v>125.92</v>
      </c>
      <c r="BO11" s="48">
        <f>IF(BN6="-",NA(),BN6)</f>
        <v>117.19</v>
      </c>
      <c r="BP11" s="48">
        <f>IF(BO6="-",NA(),BO6)</f>
        <v>117.75</v>
      </c>
      <c r="BQ11" s="48">
        <f>IF(BP6="-",NA(),BP6)</f>
        <v>114.96</v>
      </c>
      <c r="BW11" s="47" t="s">
        <v>23</v>
      </c>
      <c r="BX11" s="48">
        <f>IF(BW6="-",NA(),BW6)</f>
        <v>19.43</v>
      </c>
      <c r="BY11" s="48">
        <f>IF(BX6="-",NA(),BX6)</f>
        <v>20.329999999999998</v>
      </c>
      <c r="BZ11" s="48">
        <f>IF(BY6="-",NA(),BY6)</f>
        <v>21.84</v>
      </c>
      <c r="CA11" s="48">
        <f>IF(BZ6="-",NA(),BZ6)</f>
        <v>21.74</v>
      </c>
      <c r="CB11" s="48">
        <f>IF(CA6="-",NA(),CA6)</f>
        <v>22.27</v>
      </c>
      <c r="CH11" s="47" t="s">
        <v>23</v>
      </c>
      <c r="CI11" s="48">
        <f>IF(CH6="-",NA(),CH6)</f>
        <v>61.75</v>
      </c>
      <c r="CJ11" s="48">
        <f>IF(CI6="-",NA(),CI6)</f>
        <v>32.409999999999997</v>
      </c>
      <c r="CK11" s="48">
        <f>IF(CJ6="-",NA(),CJ6)</f>
        <v>32.119999999999997</v>
      </c>
      <c r="CL11" s="48">
        <f>IF(CK6="-",NA(),CK6)</f>
        <v>26.04</v>
      </c>
      <c r="CM11" s="48">
        <f>IF(CL6="-",NA(),CL6)</f>
        <v>31.1</v>
      </c>
      <c r="CS11" s="47" t="s">
        <v>23</v>
      </c>
      <c r="CT11" s="48">
        <f>IF(CS6="-",NA(),CS6)</f>
        <v>75</v>
      </c>
      <c r="CU11" s="48">
        <f>IF(CT6="-",NA(),CT6)</f>
        <v>75</v>
      </c>
      <c r="CV11" s="48">
        <f>IF(CU6="-",NA(),CU6)</f>
        <v>75</v>
      </c>
      <c r="CW11" s="48">
        <f>IF(CV6="-",NA(),CV6)</f>
        <v>75</v>
      </c>
      <c r="CX11" s="48">
        <f>IF(CW6="-",NA(),CW6)</f>
        <v>75</v>
      </c>
      <c r="DD11" s="47" t="s">
        <v>23</v>
      </c>
      <c r="DE11" s="48">
        <f>IF(DD6="-",NA(),DD6)</f>
        <v>50.29</v>
      </c>
      <c r="DF11" s="48">
        <f>IF(DE6="-",NA(),DE6)</f>
        <v>51.3</v>
      </c>
      <c r="DG11" s="48">
        <f>IF(DF6="-",NA(),DF6)</f>
        <v>54.05</v>
      </c>
      <c r="DH11" s="48">
        <f>IF(DG6="-",NA(),DG6)</f>
        <v>56.88</v>
      </c>
      <c r="DI11" s="48">
        <f>IF(DH6="-",NA(),DH6)</f>
        <v>59.3</v>
      </c>
      <c r="DO11" s="47" t="s">
        <v>23</v>
      </c>
      <c r="DP11" s="48">
        <f>IF(DO6="-",NA(),DO6)</f>
        <v>93.21</v>
      </c>
      <c r="DQ11" s="48">
        <f>IF(DP6="-",NA(),DP6)</f>
        <v>93.21</v>
      </c>
      <c r="DR11" s="48">
        <f>IF(DQ6="-",NA(),DQ6)</f>
        <v>93.21</v>
      </c>
      <c r="DS11" s="48">
        <f>IF(DR6="-",NA(),DR6)</f>
        <v>93.21</v>
      </c>
      <c r="DT11" s="48">
        <f>IF(DS6="-",NA(),DS6)</f>
        <v>93.21</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2025-12-15T05:02:48Z</dcterms:created>
  <dcterms:modified xsi:type="dcterms:W3CDTF">2026-02-17T00:59:54Z</dcterms:modified>
  <cp:category/>
</cp:coreProperties>
</file>