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999 最終版\04 下水道事業\01 法適用\"/>
    </mc:Choice>
  </mc:AlternateContent>
  <xr:revisionPtr revIDLastSave="0" documentId="13_ncr:1_{645772B4-9B89-44F2-BC1C-4A05F50DA03D}" xr6:coauthVersionLast="47" xr6:coauthVersionMax="47" xr10:uidLastSave="{00000000-0000-0000-0000-000000000000}"/>
  <workbookProtection workbookAlgorithmName="SHA-512" workbookHashValue="8mE6yR0lBiqXyrtlmRZknVX0peLzbWXJAHteTrpP0H5njesByUa8seaPO7UW1T5SX6p57qMgZn6i9EZDj4YWqg==" workbookSaltValue="29oAc4HI4CuMyGBKpdcVOg==" workbookSpinCount="100000" lockStructure="1"/>
  <bookViews>
    <workbookView xWindow="-25725" yWindow="-447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H85" i="4"/>
  <c r="E85" i="4"/>
  <c r="AT10" i="4"/>
  <c r="P10" i="4"/>
  <c r="AT8" i="4"/>
  <c r="W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<sst xmlns="http://schemas.openxmlformats.org/spreadsheetml/2006/main" count="231" uniqueCount="116">
  <si>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</si>
  <si>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</si>
  <si>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</si>
  <si>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</si>
  <si>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</si>
  <si>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</si>
  <si>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</si>
  <si>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</si>
  <si>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</si>
  <si>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</si>
  <si>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</si>
  <si>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</si>
  <si>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</si>
  <si>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</si>
  <si>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</si>
  <si>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</si>
  <si>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</si>
  <si>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</si>
  <si>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</si>
  <si>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</si>
  <si>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</si>
  <si>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</si>
  <si>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</si>
  <si>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</si>
  <si>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</si>
  <si>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</si>
  <si>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</si>
  <si>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</si>
  <si>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</si>
  <si>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</si>
  <si>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</si>
  <si>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</si>
  <si>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</si>
  <si>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</si>
  <si>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</si>
  <si>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</si>
  <si>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</si>
  <si>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</si>
  <si>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</si>
  <si>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</si>
  <si>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</si>
  <si>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</si>
  <si>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</si>
  <si>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</si>
  <si>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</si>
  <si>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</si>
  <si>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</si>
  <si>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</si>
  <si>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</si>
  <si>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</si>
  <si>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</si>
  <si>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</si>
  <si>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</si>
  <si>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</si>
  <si>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</si>
  <si>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</si>
  <si>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</si>
  <si>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</si>
  <si>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</si>
  <si>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</si>
  <si>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</si>
  <si>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</si>
  <si>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</si>
  <si>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</si>
  <si>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</si>
  <si>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</si>
  <si>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</si>
  <si>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</si>
  <si>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</si>
  <si>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</si>
  <si>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</si>
  <si>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</si>
  <si>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</si>
  <si>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</si>
  <si>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</si>
  <si>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</si>
  <si>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</si>
  <si>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</si>
  <si>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</si>
  <si>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</si>
  <si>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</si>
  <si>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</si>
  <si>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</si>
  <si>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</si>
  <si>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</si>
  <si>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</si>
  <si>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</si>
  <si>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</si>
  <si>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</si>
  <si>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</si>
  <si>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</si>
  <si>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</si>
  <si>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</si>
  <si>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</si>
  <si>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</si>
  <si>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</si>
  <si>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下関市</t>
  </si>
  <si>
    <t>法適用</t>
  </si>
  <si>
    <t>下水道事業</t>
  </si>
  <si>
    <t>公共下水道</t>
  </si>
  <si>
    <t>Ad</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</si>
  <si>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</si>
  <si>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</si>
  <si>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</si>
  <si>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</si>
  <si>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</si>
  <si>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</si>
  <si>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</si>
  <si>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</si>
  <si>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</si>
  <si>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</si>
  <si>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</si>
  <si>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</si>
  <si>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常収支比率は、前年度と比較して、使用料収入の減少による経常収益の減少と委託料等の維持管理費の増加による経常費用の増加により低下したが、100％を上回っており、また、累積欠損金も発生していないことから健全な経営状態であるといえる。
　流動比率は100％を下回っており、主な要因は、流動負債の大部分を構成する企業債の償還額が流動資産を上回っているためである。当該比率は、短期的な支払能力を示す値であるため、財政状態の健全化の観点から数値の向上を目指す必要がある。
　経費回収率については、近年、100％が続いており、使用料で回収すべき経費を使用料で賄えている状態であるが、今後の人口減少等による収入減の動向について注視していく必要がある。
　汚水処理原価は、類似団体と比較して高い状態が続いており、その要因としては、本市は山坂が多く、処理場等の施設が多いため、維持管理費用が多くかかることが考えられる。
　施設利用率は、類似団体と比較して低い水準で推移しており、令和6年度は、終末処理場の設備増設に伴い処理能力が増加したため、前年度から減少した。
　水洗化率については、類似団体と比較し高い水準で推移しており、令和6年度は、新規整備を進めたことにより前年度から微増した。</t>
    <phoneticPr fontId="4"/>
  </si>
  <si>
    <t>　有形固定資産減価償却率は、上昇傾向にあることから、下水道施設全体の老朽化が進んでいる状態である。
　また、管渠老朽化率は年々増加し、管渠改善率も低い水準で推移していることから、管渠の老朽化が進み事故や機能停止といったリスクが問題となることが予想されるため、計画的な改築・耐震化の推進が重要である。</t>
    <phoneticPr fontId="4"/>
  </si>
  <si>
    <t>　本市公共下水道事業の財政状況は、黒字となっているが、他会計補助金等の使用料以外の収入に頼る状況は変わっていない。
　使用料収入は、未普及地域整備による増加要因はあるものの、人口減による減少幅が大きく、今後も減少傾向となることが見込まれる。また、諸物価や人件費の上昇により費用が増加し、収支が悪化することも見込まれることから、費用の縮減や将来的な使用料改定を視野に入れた取組みが必要となる。
　下水道施設については、老朽化による事故や機能停止といったリスクを未然に防ぎ、下水道機能を維持するため、ストックマネジメント計画に基づき、老朽施設の改築・耐震化を推進することが必要である。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</si>
</sst>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justify" vertical="top" wrapText="1"/>
      <protection locked="0"/>
    </xf>
    <xf numFmtId="0" fontId="15" fillId="0" borderId="0" xfId="0" applyFont="1" applyAlignment="1" applyProtection="1">
      <alignment horizontal="justify" vertical="top" wrapText="1"/>
      <protection locked="0"/>
    </xf>
    <xf numFmtId="0" fontId="15" fillId="0" borderId="7" xfId="0" applyFont="1" applyBorder="1" applyAlignment="1" applyProtection="1">
      <alignment horizontal="justify" vertical="top" wrapText="1"/>
      <protection locked="0"/>
    </xf>
    <xf numFmtId="0" fontId="15" fillId="0" borderId="8" xfId="0" applyFont="1" applyBorder="1" applyAlignment="1" applyProtection="1">
      <alignment horizontal="justify" vertical="top" wrapText="1"/>
      <protection locked="0"/>
    </xf>
    <xf numFmtId="0" fontId="15" fillId="0" borderId="1" xfId="0" applyFont="1" applyBorder="1" applyAlignment="1" applyProtection="1">
      <alignment horizontal="justify" vertical="top" wrapText="1"/>
      <protection locked="0"/>
    </xf>
    <xf numFmtId="0" fontId="15" fillId="0" borderId="9" xfId="0" applyFont="1" applyBorder="1" applyAlignment="1" applyProtection="1">
      <alignment horizontal="justify"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6" fillId="0" borderId="0" xfId="0" applyFont="1" applyAlignment="1" applyProtection="1">
      <alignment horizontal="justify" vertical="top" wrapText="1"/>
      <protection locked="0"/>
    </xf>
    <xf numFmtId="0" fontId="16" fillId="0" borderId="7" xfId="0" applyFont="1" applyBorder="1" applyAlignment="1" applyProtection="1">
      <alignment horizontal="justify" vertical="top" wrapText="1"/>
      <protection locked="0"/>
    </xf>
    <xf numFmtId="0" fontId="16" fillId="0" borderId="6" xfId="0" applyFont="1" applyBorder="1" applyAlignment="1" applyProtection="1">
      <alignment horizontal="justify" vertical="top" wrapText="1"/>
      <protection locked="0"/>
    </xf>
    <xf numFmtId="0" fontId="16" fillId="0" borderId="8" xfId="0" applyFont="1" applyBorder="1" applyAlignment="1" applyProtection="1">
      <alignment horizontal="justify" vertical="top" wrapText="1"/>
      <protection locked="0"/>
    </xf>
    <xf numFmtId="0" fontId="16" fillId="0" borderId="1" xfId="0" applyFont="1" applyBorder="1" applyAlignment="1" applyProtection="1">
      <alignment horizontal="justify" vertical="top" wrapText="1"/>
      <protection locked="0"/>
    </xf>
    <xf numFmtId="0" fontId="16" fillId="0" borderId="9" xfId="0" applyFont="1" applyBorder="1" applyAlignment="1" applyProtection="1">
      <alignment horizontal="justify"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0.06</c:v>
                </c:pt>
                <c:pt idx="1">
                  <c:v>0.06</c:v>
                </c:pt>
                <c:pt idx="2">
                  <c:v>0.02</c:v>
                </c:pt>
                <c:pt idx="3">
                  <c:v>0.14000000000000001</c:v>
                </c:pt>
                <c:pt idx="4">
                  <c:v>0.04</c:v>
                </c:pt>
              </c:numCache>
            </c:numRef>
          </c:val>
          <c:extLst>
            <c:ext xmlns:c16="http://schemas.microsoft.com/office/drawing/2014/chart" uri="{C3380CC4-5D6E-409C-BE32-E72D297353CC}">
              <c16:uniqueId val="{00000000-0872-45FE-81B1-FC1B8C22F6D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0.33</c:v>
                </c:pt>
                <c:pt idx="1">
                  <c:v>0.22</c:v>
                </c:pt>
                <c:pt idx="2">
                  <c:v>0.23</c:v>
                </c:pt>
                <c:pt idx="3">
                  <c:v>0.18</c:v>
                </c:pt>
                <c:pt idx="4">
                  <c:v>0.16</c:v>
                </c:pt>
              </c:numCache>
            </c:numRef>
          </c:val>
          <c:smooth val="0"/>
          <c:extLst>
            <c:ext xmlns:c16="http://schemas.microsoft.com/office/drawing/2014/chart" uri="{C3380CC4-5D6E-409C-BE32-E72D297353CC}">
              <c16:uniqueId val="{00000001-0872-45FE-81B1-FC1B8C22F6D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54.33</c:v>
                </c:pt>
                <c:pt idx="1">
                  <c:v>51.68</c:v>
                </c:pt>
                <c:pt idx="2">
                  <c:v>44.33</c:v>
                </c:pt>
                <c:pt idx="3">
                  <c:v>42.36</c:v>
                </c:pt>
                <c:pt idx="4">
                  <c:v>41.39</c:v>
                </c:pt>
              </c:numCache>
            </c:numRef>
          </c:val>
          <c:extLst>
            <c:ext xmlns:c16="http://schemas.microsoft.com/office/drawing/2014/chart" uri="{C3380CC4-5D6E-409C-BE32-E72D297353CC}">
              <c16:uniqueId val="{00000000-BE7D-4866-9C1E-6FF557B5AF3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c:v>
                </c:pt>
                <c:pt idx="1">
                  <c:v>66.650000000000006</c:v>
                </c:pt>
                <c:pt idx="2">
                  <c:v>64.45</c:v>
                </c:pt>
                <c:pt idx="3">
                  <c:v>65.11</c:v>
                </c:pt>
                <c:pt idx="4">
                  <c:v>65.540000000000006</c:v>
                </c:pt>
              </c:numCache>
            </c:numRef>
          </c:val>
          <c:smooth val="0"/>
          <c:extLst>
            <c:ext xmlns:c16="http://schemas.microsoft.com/office/drawing/2014/chart" uri="{C3380CC4-5D6E-409C-BE32-E72D297353CC}">
              <c16:uniqueId val="{00000001-BE7D-4866-9C1E-6FF557B5AF3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97.21</c:v>
                </c:pt>
                <c:pt idx="1">
                  <c:v>97.03</c:v>
                </c:pt>
                <c:pt idx="2">
                  <c:v>96.93</c:v>
                </c:pt>
                <c:pt idx="3">
                  <c:v>96.98</c:v>
                </c:pt>
                <c:pt idx="4">
                  <c:v>96.99</c:v>
                </c:pt>
              </c:numCache>
            </c:numRef>
          </c:val>
          <c:extLst>
            <c:ext xmlns:c16="http://schemas.microsoft.com/office/drawing/2014/chart" uri="{C3380CC4-5D6E-409C-BE32-E72D297353CC}">
              <c16:uniqueId val="{00000000-AA8D-44C3-8D3E-36C155E309C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94.41</c:v>
                </c:pt>
                <c:pt idx="1">
                  <c:v>94.43</c:v>
                </c:pt>
                <c:pt idx="2">
                  <c:v>94.58</c:v>
                </c:pt>
                <c:pt idx="3">
                  <c:v>94.69</c:v>
                </c:pt>
                <c:pt idx="4">
                  <c:v>94.81</c:v>
                </c:pt>
              </c:numCache>
            </c:numRef>
          </c:val>
          <c:smooth val="0"/>
          <c:extLst>
            <c:ext xmlns:c16="http://schemas.microsoft.com/office/drawing/2014/chart" uri="{C3380CC4-5D6E-409C-BE32-E72D297353CC}">
              <c16:uniqueId val="{00000001-AA8D-44C3-8D3E-36C155E309C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111.76</c:v>
                </c:pt>
                <c:pt idx="1">
                  <c:v>109.89</c:v>
                </c:pt>
                <c:pt idx="2">
                  <c:v>107.37</c:v>
                </c:pt>
                <c:pt idx="3">
                  <c:v>105.79</c:v>
                </c:pt>
                <c:pt idx="4">
                  <c:v>103.64</c:v>
                </c:pt>
              </c:numCache>
            </c:numRef>
          </c:val>
          <c:extLst>
            <c:ext xmlns:c16="http://schemas.microsoft.com/office/drawing/2014/chart" uri="{C3380CC4-5D6E-409C-BE32-E72D297353CC}">
              <c16:uniqueId val="{00000000-16AF-42CB-9968-D530CE3730E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109.58</c:v>
                </c:pt>
                <c:pt idx="1">
                  <c:v>109.32</c:v>
                </c:pt>
                <c:pt idx="2">
                  <c:v>108.33</c:v>
                </c:pt>
                <c:pt idx="3">
                  <c:v>107.76</c:v>
                </c:pt>
                <c:pt idx="4">
                  <c:v>107.14</c:v>
                </c:pt>
              </c:numCache>
            </c:numRef>
          </c:val>
          <c:smooth val="0"/>
          <c:extLst>
            <c:ext xmlns:c16="http://schemas.microsoft.com/office/drawing/2014/chart" uri="{C3380CC4-5D6E-409C-BE32-E72D297353CC}">
              <c16:uniqueId val="{00000001-16AF-42CB-9968-D530CE3730E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32.299999999999997</c:v>
                </c:pt>
                <c:pt idx="1">
                  <c:v>34.17</c:v>
                </c:pt>
                <c:pt idx="2">
                  <c:v>36.14</c:v>
                </c:pt>
                <c:pt idx="3">
                  <c:v>37.979999999999997</c:v>
                </c:pt>
                <c:pt idx="4">
                  <c:v>39.840000000000003</c:v>
                </c:pt>
              </c:numCache>
            </c:numRef>
          </c:val>
          <c:extLst>
            <c:ext xmlns:c16="http://schemas.microsoft.com/office/drawing/2014/chart" uri="{C3380CC4-5D6E-409C-BE32-E72D297353CC}">
              <c16:uniqueId val="{00000000-11F9-41DE-8816-F9A7E91614F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34.15</c:v>
                </c:pt>
                <c:pt idx="1">
                  <c:v>35.53</c:v>
                </c:pt>
                <c:pt idx="2">
                  <c:v>37.51</c:v>
                </c:pt>
                <c:pt idx="3">
                  <c:v>38.869999999999997</c:v>
                </c:pt>
                <c:pt idx="4">
                  <c:v>40.36</c:v>
                </c:pt>
              </c:numCache>
            </c:numRef>
          </c:val>
          <c:smooth val="0"/>
          <c:extLst>
            <c:ext xmlns:c16="http://schemas.microsoft.com/office/drawing/2014/chart" uri="{C3380CC4-5D6E-409C-BE32-E72D297353CC}">
              <c16:uniqueId val="{00000001-11F9-41DE-8816-F9A7E91614F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2.61</c:v>
                </c:pt>
                <c:pt idx="1">
                  <c:v>3.25</c:v>
                </c:pt>
                <c:pt idx="2">
                  <c:v>5.33</c:v>
                </c:pt>
                <c:pt idx="3">
                  <c:v>7.28</c:v>
                </c:pt>
                <c:pt idx="4">
                  <c:v>8.99</c:v>
                </c:pt>
              </c:numCache>
            </c:numRef>
          </c:val>
          <c:extLst>
            <c:ext xmlns:c16="http://schemas.microsoft.com/office/drawing/2014/chart" uri="{C3380CC4-5D6E-409C-BE32-E72D297353CC}">
              <c16:uniqueId val="{00000000-201E-48B0-AC9A-F90DDDB0894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5.18</c:v>
                </c:pt>
                <c:pt idx="1">
                  <c:v>6.01</c:v>
                </c:pt>
                <c:pt idx="2">
                  <c:v>6.84</c:v>
                </c:pt>
                <c:pt idx="3">
                  <c:v>7.69</c:v>
                </c:pt>
                <c:pt idx="4">
                  <c:v>8.39</c:v>
                </c:pt>
              </c:numCache>
            </c:numRef>
          </c:val>
          <c:smooth val="0"/>
          <c:extLst>
            <c:ext xmlns:c16="http://schemas.microsoft.com/office/drawing/2014/chart" uri="{C3380CC4-5D6E-409C-BE32-E72D297353CC}">
              <c16:uniqueId val="{00000001-201E-48B0-AC9A-F90DDDB0894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C50-483F-AF9E-A0315C96A28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5.97</c:v>
                </c:pt>
                <c:pt idx="1">
                  <c:v>1.54</c:v>
                </c:pt>
                <c:pt idx="2">
                  <c:v>1.28</c:v>
                </c:pt>
                <c:pt idx="3">
                  <c:v>1.02</c:v>
                </c:pt>
                <c:pt idx="4">
                  <c:v>1.06</c:v>
                </c:pt>
              </c:numCache>
            </c:numRef>
          </c:val>
          <c:smooth val="0"/>
          <c:extLst>
            <c:ext xmlns:c16="http://schemas.microsoft.com/office/drawing/2014/chart" uri="{C3380CC4-5D6E-409C-BE32-E72D297353CC}">
              <c16:uniqueId val="{00000001-0C50-483F-AF9E-A0315C96A28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60.9</c:v>
                </c:pt>
                <c:pt idx="1">
                  <c:v>51.02</c:v>
                </c:pt>
                <c:pt idx="2">
                  <c:v>43.31</c:v>
                </c:pt>
                <c:pt idx="3">
                  <c:v>45.54</c:v>
                </c:pt>
                <c:pt idx="4">
                  <c:v>42.12</c:v>
                </c:pt>
              </c:numCache>
            </c:numRef>
          </c:val>
          <c:extLst>
            <c:ext xmlns:c16="http://schemas.microsoft.com/office/drawing/2014/chart" uri="{C3380CC4-5D6E-409C-BE32-E72D297353CC}">
              <c16:uniqueId val="{00000000-8359-4AAE-9BAA-0F3166A65C5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60.82</c:v>
                </c:pt>
                <c:pt idx="1">
                  <c:v>63.48</c:v>
                </c:pt>
                <c:pt idx="2">
                  <c:v>65.510000000000005</c:v>
                </c:pt>
                <c:pt idx="3">
                  <c:v>72.78</c:v>
                </c:pt>
                <c:pt idx="4">
                  <c:v>74.56</c:v>
                </c:pt>
              </c:numCache>
            </c:numRef>
          </c:val>
          <c:smooth val="0"/>
          <c:extLst>
            <c:ext xmlns:c16="http://schemas.microsoft.com/office/drawing/2014/chart" uri="{C3380CC4-5D6E-409C-BE32-E72D297353CC}">
              <c16:uniqueId val="{00000001-8359-4AAE-9BAA-0F3166A65C5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675.98</c:v>
                </c:pt>
                <c:pt idx="1">
                  <c:v>655.78</c:v>
                </c:pt>
                <c:pt idx="2">
                  <c:v>614.19000000000005</c:v>
                </c:pt>
                <c:pt idx="3">
                  <c:v>583.29</c:v>
                </c:pt>
                <c:pt idx="4">
                  <c:v>559.46</c:v>
                </c:pt>
              </c:numCache>
            </c:numRef>
          </c:val>
          <c:extLst>
            <c:ext xmlns:c16="http://schemas.microsoft.com/office/drawing/2014/chart" uri="{C3380CC4-5D6E-409C-BE32-E72D297353CC}">
              <c16:uniqueId val="{00000000-A321-40BF-BC52-138FA3F8566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920.83</c:v>
                </c:pt>
                <c:pt idx="1">
                  <c:v>874.02</c:v>
                </c:pt>
                <c:pt idx="2">
                  <c:v>827.43</c:v>
                </c:pt>
                <c:pt idx="3">
                  <c:v>790.32</c:v>
                </c:pt>
                <c:pt idx="4">
                  <c:v>747.33</c:v>
                </c:pt>
              </c:numCache>
            </c:numRef>
          </c:val>
          <c:smooth val="0"/>
          <c:extLst>
            <c:ext xmlns:c16="http://schemas.microsoft.com/office/drawing/2014/chart" uri="{C3380CC4-5D6E-409C-BE32-E72D297353CC}">
              <c16:uniqueId val="{00000001-A321-40BF-BC52-138FA3F8566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99.99</c:v>
                </c:pt>
                <c:pt idx="1">
                  <c:v>100</c:v>
                </c:pt>
                <c:pt idx="2">
                  <c:v>100</c:v>
                </c:pt>
                <c:pt idx="3">
                  <c:v>100</c:v>
                </c:pt>
                <c:pt idx="4">
                  <c:v>100</c:v>
                </c:pt>
              </c:numCache>
            </c:numRef>
          </c:val>
          <c:extLst>
            <c:ext xmlns:c16="http://schemas.microsoft.com/office/drawing/2014/chart" uri="{C3380CC4-5D6E-409C-BE32-E72D297353CC}">
              <c16:uniqueId val="{00000000-8EB7-44AD-9C77-C908BC5D5D3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99.82</c:v>
                </c:pt>
                <c:pt idx="1">
                  <c:v>100.32</c:v>
                </c:pt>
                <c:pt idx="2">
                  <c:v>99.71</c:v>
                </c:pt>
                <c:pt idx="3">
                  <c:v>98.7</c:v>
                </c:pt>
                <c:pt idx="4">
                  <c:v>100.01</c:v>
                </c:pt>
              </c:numCache>
            </c:numRef>
          </c:val>
          <c:smooth val="0"/>
          <c:extLst>
            <c:ext xmlns:c16="http://schemas.microsoft.com/office/drawing/2014/chart" uri="{C3380CC4-5D6E-409C-BE32-E72D297353CC}">
              <c16:uniqueId val="{00000001-8EB7-44AD-9C77-C908BC5D5D3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169.71</c:v>
                </c:pt>
                <c:pt idx="1">
                  <c:v>170.35</c:v>
                </c:pt>
                <c:pt idx="2">
                  <c:v>170.86</c:v>
                </c:pt>
                <c:pt idx="3">
                  <c:v>171.45</c:v>
                </c:pt>
                <c:pt idx="4">
                  <c:v>171.85</c:v>
                </c:pt>
              </c:numCache>
            </c:numRef>
          </c:val>
          <c:extLst>
            <c:ext xmlns:c16="http://schemas.microsoft.com/office/drawing/2014/chart" uri="{C3380CC4-5D6E-409C-BE32-E72D297353CC}">
              <c16:uniqueId val="{00000000-EF7E-4B2C-A29A-6C1DBEFE6D1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156.77000000000001</c:v>
                </c:pt>
                <c:pt idx="1">
                  <c:v>157.63999999999999</c:v>
                </c:pt>
                <c:pt idx="2">
                  <c:v>159.59</c:v>
                </c:pt>
                <c:pt idx="3">
                  <c:v>160.65</c:v>
                </c:pt>
                <c:pt idx="4">
                  <c:v>160.6</c:v>
                </c:pt>
              </c:numCache>
            </c:numRef>
          </c:val>
          <c:smooth val="0"/>
          <c:extLst>
            <c:ext xmlns:c16="http://schemas.microsoft.com/office/drawing/2014/chart" uri="{C3380CC4-5D6E-409C-BE32-E72D297353CC}">
              <c16:uniqueId val="{00000001-EF7E-4B2C-A29A-6C1DBEFE6D1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P1" zoomScale="55" zoomScaleNormal="5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山口県　下関市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Ad</v>
      </c>
      <c r="X8" s="39"/>
      <c r="Y8" s="39"/>
      <c r="Z8" s="39"/>
      <c r="AA8" s="39"/>
      <c r="AB8" s="39"/>
      <c r="AC8" s="39"/>
      <c r="AD8" s="40" t="str">
        <f>データ!$M$6</f>
        <v>自治体職員</v>
      </c>
      <c r="AE8" s="40"/>
      <c r="AF8" s="40"/>
      <c r="AG8" s="40"/>
      <c r="AH8" s="40"/>
      <c r="AI8" s="40"/>
      <c r="AJ8" s="40"/>
      <c r="AK8" s="3"/>
      <c r="AL8" s="41">
        <f>データ!S6</f>
        <v>243422</v>
      </c>
      <c r="AM8" s="41"/>
      <c r="AN8" s="41"/>
      <c r="AO8" s="41"/>
      <c r="AP8" s="41"/>
      <c r="AQ8" s="41"/>
      <c r="AR8" s="41"/>
      <c r="AS8" s="41"/>
      <c r="AT8" s="34">
        <f>データ!T6</f>
        <v>716.28</v>
      </c>
      <c r="AU8" s="34"/>
      <c r="AV8" s="34"/>
      <c r="AW8" s="34"/>
      <c r="AX8" s="34"/>
      <c r="AY8" s="34"/>
      <c r="AZ8" s="34"/>
      <c r="BA8" s="34"/>
      <c r="BB8" s="34">
        <f>データ!U6</f>
        <v>339.84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58.1</v>
      </c>
      <c r="J10" s="34"/>
      <c r="K10" s="34"/>
      <c r="L10" s="34"/>
      <c r="M10" s="34"/>
      <c r="N10" s="34"/>
      <c r="O10" s="34"/>
      <c r="P10" s="34">
        <f>データ!P6</f>
        <v>80.23</v>
      </c>
      <c r="Q10" s="34"/>
      <c r="R10" s="34"/>
      <c r="S10" s="34"/>
      <c r="T10" s="34"/>
      <c r="U10" s="34"/>
      <c r="V10" s="34"/>
      <c r="W10" s="34">
        <f>データ!Q6</f>
        <v>85.29</v>
      </c>
      <c r="X10" s="34"/>
      <c r="Y10" s="34"/>
      <c r="Z10" s="34"/>
      <c r="AA10" s="34"/>
      <c r="AB10" s="34"/>
      <c r="AC10" s="34"/>
      <c r="AD10" s="41">
        <f>データ!R6</f>
        <v>3336</v>
      </c>
      <c r="AE10" s="41"/>
      <c r="AF10" s="41"/>
      <c r="AG10" s="41"/>
      <c r="AH10" s="41"/>
      <c r="AI10" s="41"/>
      <c r="AJ10" s="41"/>
      <c r="AK10" s="2"/>
      <c r="AL10" s="41">
        <f>データ!V6</f>
        <v>193978</v>
      </c>
      <c r="AM10" s="41"/>
      <c r="AN10" s="41"/>
      <c r="AO10" s="41"/>
      <c r="AP10" s="41"/>
      <c r="AQ10" s="41"/>
      <c r="AR10" s="41"/>
      <c r="AS10" s="41"/>
      <c r="AT10" s="34">
        <f>データ!W6</f>
        <v>45.63</v>
      </c>
      <c r="AU10" s="34"/>
      <c r="AV10" s="34"/>
      <c r="AW10" s="34"/>
      <c r="AX10" s="34"/>
      <c r="AY10" s="34"/>
      <c r="AZ10" s="34"/>
      <c r="BA10" s="34"/>
      <c r="BB10" s="34">
        <f>データ!X6</f>
        <v>4251.1099999999997</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70"/>
      <c r="BN47" s="70"/>
      <c r="BO47" s="70"/>
      <c r="BP47" s="70"/>
      <c r="BQ47" s="70"/>
      <c r="BR47" s="70"/>
      <c r="BS47" s="70"/>
      <c r="BT47" s="70"/>
      <c r="BU47" s="70"/>
      <c r="BV47" s="70"/>
      <c r="BW47" s="70"/>
      <c r="BX47" s="70"/>
      <c r="BY47" s="70"/>
      <c r="BZ47" s="7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2"/>
      <c r="BM48" s="70"/>
      <c r="BN48" s="70"/>
      <c r="BO48" s="70"/>
      <c r="BP48" s="70"/>
      <c r="BQ48" s="70"/>
      <c r="BR48" s="70"/>
      <c r="BS48" s="70"/>
      <c r="BT48" s="70"/>
      <c r="BU48" s="70"/>
      <c r="BV48" s="70"/>
      <c r="BW48" s="70"/>
      <c r="BX48" s="70"/>
      <c r="BY48" s="70"/>
      <c r="BZ48" s="7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2"/>
      <c r="BM49" s="70"/>
      <c r="BN49" s="70"/>
      <c r="BO49" s="70"/>
      <c r="BP49" s="70"/>
      <c r="BQ49" s="70"/>
      <c r="BR49" s="70"/>
      <c r="BS49" s="70"/>
      <c r="BT49" s="70"/>
      <c r="BU49" s="70"/>
      <c r="BV49" s="70"/>
      <c r="BW49" s="70"/>
      <c r="BX49" s="70"/>
      <c r="BY49" s="70"/>
      <c r="BZ49" s="7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2"/>
      <c r="BM50" s="70"/>
      <c r="BN50" s="70"/>
      <c r="BO50" s="70"/>
      <c r="BP50" s="70"/>
      <c r="BQ50" s="70"/>
      <c r="BR50" s="70"/>
      <c r="BS50" s="70"/>
      <c r="BT50" s="70"/>
      <c r="BU50" s="70"/>
      <c r="BV50" s="70"/>
      <c r="BW50" s="70"/>
      <c r="BX50" s="70"/>
      <c r="BY50" s="70"/>
      <c r="BZ50" s="7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2"/>
      <c r="BM51" s="70"/>
      <c r="BN51" s="70"/>
      <c r="BO51" s="70"/>
      <c r="BP51" s="70"/>
      <c r="BQ51" s="70"/>
      <c r="BR51" s="70"/>
      <c r="BS51" s="70"/>
      <c r="BT51" s="70"/>
      <c r="BU51" s="70"/>
      <c r="BV51" s="70"/>
      <c r="BW51" s="70"/>
      <c r="BX51" s="70"/>
      <c r="BY51" s="70"/>
      <c r="BZ51" s="7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2"/>
      <c r="BM52" s="70"/>
      <c r="BN52" s="70"/>
      <c r="BO52" s="70"/>
      <c r="BP52" s="70"/>
      <c r="BQ52" s="70"/>
      <c r="BR52" s="70"/>
      <c r="BS52" s="70"/>
      <c r="BT52" s="70"/>
      <c r="BU52" s="70"/>
      <c r="BV52" s="70"/>
      <c r="BW52" s="70"/>
      <c r="BX52" s="70"/>
      <c r="BY52" s="70"/>
      <c r="BZ52" s="7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2"/>
      <c r="BM53" s="70"/>
      <c r="BN53" s="70"/>
      <c r="BO53" s="70"/>
      <c r="BP53" s="70"/>
      <c r="BQ53" s="70"/>
      <c r="BR53" s="70"/>
      <c r="BS53" s="70"/>
      <c r="BT53" s="70"/>
      <c r="BU53" s="70"/>
      <c r="BV53" s="70"/>
      <c r="BW53" s="70"/>
      <c r="BX53" s="70"/>
      <c r="BY53" s="70"/>
      <c r="BZ53" s="7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2"/>
      <c r="BM54" s="70"/>
      <c r="BN54" s="70"/>
      <c r="BO54" s="70"/>
      <c r="BP54" s="70"/>
      <c r="BQ54" s="70"/>
      <c r="BR54" s="70"/>
      <c r="BS54" s="70"/>
      <c r="BT54" s="70"/>
      <c r="BU54" s="70"/>
      <c r="BV54" s="70"/>
      <c r="BW54" s="70"/>
      <c r="BX54" s="70"/>
      <c r="BY54" s="70"/>
      <c r="BZ54" s="7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2"/>
      <c r="BM55" s="70"/>
      <c r="BN55" s="70"/>
      <c r="BO55" s="70"/>
      <c r="BP55" s="70"/>
      <c r="BQ55" s="70"/>
      <c r="BR55" s="70"/>
      <c r="BS55" s="70"/>
      <c r="BT55" s="70"/>
      <c r="BU55" s="70"/>
      <c r="BV55" s="70"/>
      <c r="BW55" s="70"/>
      <c r="BX55" s="70"/>
      <c r="BY55" s="70"/>
      <c r="BZ55" s="7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2"/>
      <c r="BM56" s="70"/>
      <c r="BN56" s="70"/>
      <c r="BO56" s="70"/>
      <c r="BP56" s="70"/>
      <c r="BQ56" s="70"/>
      <c r="BR56" s="70"/>
      <c r="BS56" s="70"/>
      <c r="BT56" s="70"/>
      <c r="BU56" s="70"/>
      <c r="BV56" s="70"/>
      <c r="BW56" s="70"/>
      <c r="BX56" s="70"/>
      <c r="BY56" s="70"/>
      <c r="BZ56" s="7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2"/>
      <c r="BM57" s="70"/>
      <c r="BN57" s="70"/>
      <c r="BO57" s="70"/>
      <c r="BP57" s="70"/>
      <c r="BQ57" s="70"/>
      <c r="BR57" s="70"/>
      <c r="BS57" s="70"/>
      <c r="BT57" s="70"/>
      <c r="BU57" s="70"/>
      <c r="BV57" s="70"/>
      <c r="BW57" s="70"/>
      <c r="BX57" s="70"/>
      <c r="BY57" s="70"/>
      <c r="BZ57" s="7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2"/>
      <c r="BM58" s="70"/>
      <c r="BN58" s="70"/>
      <c r="BO58" s="70"/>
      <c r="BP58" s="70"/>
      <c r="BQ58" s="70"/>
      <c r="BR58" s="70"/>
      <c r="BS58" s="70"/>
      <c r="BT58" s="70"/>
      <c r="BU58" s="70"/>
      <c r="BV58" s="70"/>
      <c r="BW58" s="70"/>
      <c r="BX58" s="70"/>
      <c r="BY58" s="70"/>
      <c r="BZ58" s="7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2"/>
      <c r="BM59" s="70"/>
      <c r="BN59" s="70"/>
      <c r="BO59" s="70"/>
      <c r="BP59" s="70"/>
      <c r="BQ59" s="70"/>
      <c r="BR59" s="70"/>
      <c r="BS59" s="70"/>
      <c r="BT59" s="70"/>
      <c r="BU59" s="70"/>
      <c r="BV59" s="70"/>
      <c r="BW59" s="70"/>
      <c r="BX59" s="70"/>
      <c r="BY59" s="70"/>
      <c r="BZ59" s="71"/>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2"/>
      <c r="BM60" s="70"/>
      <c r="BN60" s="70"/>
      <c r="BO60" s="70"/>
      <c r="BP60" s="70"/>
      <c r="BQ60" s="70"/>
      <c r="BR60" s="70"/>
      <c r="BS60" s="70"/>
      <c r="BT60" s="70"/>
      <c r="BU60" s="70"/>
      <c r="BV60" s="70"/>
      <c r="BW60" s="70"/>
      <c r="BX60" s="70"/>
      <c r="BY60" s="70"/>
      <c r="BZ60" s="71"/>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2"/>
      <c r="BM61" s="70"/>
      <c r="BN61" s="70"/>
      <c r="BO61" s="70"/>
      <c r="BP61" s="70"/>
      <c r="BQ61" s="70"/>
      <c r="BR61" s="70"/>
      <c r="BS61" s="70"/>
      <c r="BT61" s="70"/>
      <c r="BU61" s="70"/>
      <c r="BV61" s="70"/>
      <c r="BW61" s="70"/>
      <c r="BX61" s="70"/>
      <c r="BY61" s="70"/>
      <c r="BZ61" s="7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2"/>
      <c r="BM62" s="70"/>
      <c r="BN62" s="70"/>
      <c r="BO62" s="70"/>
      <c r="BP62" s="70"/>
      <c r="BQ62" s="70"/>
      <c r="BR62" s="70"/>
      <c r="BS62" s="70"/>
      <c r="BT62" s="70"/>
      <c r="BU62" s="70"/>
      <c r="BV62" s="70"/>
      <c r="BW62" s="70"/>
      <c r="BX62" s="70"/>
      <c r="BY62" s="70"/>
      <c r="BZ62" s="7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115</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4Mqhz9phhW49Mnx4qZQ0UjcQLM1Vqp2Bpet3CqVctgGa7An//yf6FkZmvuiYqpywYGVYOGYpAcO7oWjjcgK0zA==" saltValue="iwlMmZJNZ3OCzNgDJmmxb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352012</v>
      </c>
      <c r="D6" s="19">
        <f t="shared" si="3"/>
        <v>46</v>
      </c>
      <c r="E6" s="19">
        <f t="shared" si="3"/>
        <v>17</v>
      </c>
      <c r="F6" s="19">
        <f t="shared" si="3"/>
        <v>1</v>
      </c>
      <c r="G6" s="19">
        <f t="shared" si="3"/>
        <v>0</v>
      </c>
      <c r="H6" s="19" t="str">
        <f t="shared" si="3"/>
        <v>山口県　下関市</v>
      </c>
      <c r="I6" s="19" t="str">
        <f t="shared" si="3"/>
        <v>法適用</v>
      </c>
      <c r="J6" s="19" t="str">
        <f t="shared" si="3"/>
        <v>下水道事業</v>
      </c>
      <c r="K6" s="19" t="str">
        <f t="shared" si="3"/>
        <v>公共下水道</v>
      </c>
      <c r="L6" s="19" t="str">
        <f t="shared" si="3"/>
        <v>Ad</v>
      </c>
      <c r="M6" s="19" t="str">
        <f t="shared" si="3"/>
        <v>自治体職員</v>
      </c>
      <c r="N6" s="20" t="str">
        <f t="shared" si="3"/>
        <v>-</v>
      </c>
      <c r="O6" s="20">
        <f t="shared" si="3"/>
        <v>58.1</v>
      </c>
      <c r="P6" s="20">
        <f t="shared" si="3"/>
        <v>80.23</v>
      </c>
      <c r="Q6" s="20">
        <f t="shared" si="3"/>
        <v>85.29</v>
      </c>
      <c r="R6" s="20">
        <f t="shared" si="3"/>
        <v>3336</v>
      </c>
      <c r="S6" s="20">
        <f t="shared" si="3"/>
        <v>243422</v>
      </c>
      <c r="T6" s="20">
        <f t="shared" si="3"/>
        <v>716.28</v>
      </c>
      <c r="U6" s="20">
        <f t="shared" si="3"/>
        <v>339.84</v>
      </c>
      <c r="V6" s="20">
        <f t="shared" si="3"/>
        <v>193978</v>
      </c>
      <c r="W6" s="20">
        <f t="shared" si="3"/>
        <v>45.63</v>
      </c>
      <c r="X6" s="20">
        <f t="shared" si="3"/>
        <v>4251.1099999999997</v>
      </c>
      <c r="Y6" s="21">
        <f>IF(Y7="",NA(),Y7)</f>
        <v>111.76</v>
      </c>
      <c r="Z6" s="21">
        <f t="shared" ref="Z6:AH6" si="4">IF(Z7="",NA(),Z7)</f>
        <v>109.89</v>
      </c>
      <c r="AA6" s="21">
        <f t="shared" si="4"/>
        <v>107.37</v>
      </c>
      <c r="AB6" s="21">
        <f t="shared" si="4"/>
        <v>105.79</v>
      </c>
      <c r="AC6" s="21">
        <f t="shared" si="4"/>
        <v>103.64</v>
      </c>
      <c r="AD6" s="21">
        <f t="shared" si="4"/>
        <v>109.58</v>
      </c>
      <c r="AE6" s="21">
        <f t="shared" si="4"/>
        <v>109.32</v>
      </c>
      <c r="AF6" s="21">
        <f t="shared" si="4"/>
        <v>108.33</v>
      </c>
      <c r="AG6" s="21">
        <f t="shared" si="4"/>
        <v>107.76</v>
      </c>
      <c r="AH6" s="21">
        <f t="shared" si="4"/>
        <v>107.14</v>
      </c>
      <c r="AI6" s="20" t="str">
        <f>IF(AI7="","",IF(AI7="-","【-】","【"&amp;SUBSTITUTE(TEXT(AI7,"#,##0.00"),"-","△")&amp;"】"))</f>
        <v>【105.36】</v>
      </c>
      <c r="AJ6" s="20">
        <f>IF(AJ7="",NA(),AJ7)</f>
        <v>0</v>
      </c>
      <c r="AK6" s="20">
        <f t="shared" ref="AK6:AS6" si="5">IF(AK7="",NA(),AK7)</f>
        <v>0</v>
      </c>
      <c r="AL6" s="20">
        <f t="shared" si="5"/>
        <v>0</v>
      </c>
      <c r="AM6" s="20">
        <f t="shared" si="5"/>
        <v>0</v>
      </c>
      <c r="AN6" s="20">
        <f t="shared" si="5"/>
        <v>0</v>
      </c>
      <c r="AO6" s="21">
        <f t="shared" si="5"/>
        <v>5.97</v>
      </c>
      <c r="AP6" s="21">
        <f t="shared" si="5"/>
        <v>1.54</v>
      </c>
      <c r="AQ6" s="21">
        <f t="shared" si="5"/>
        <v>1.28</v>
      </c>
      <c r="AR6" s="21">
        <f t="shared" si="5"/>
        <v>1.02</v>
      </c>
      <c r="AS6" s="21">
        <f t="shared" si="5"/>
        <v>1.06</v>
      </c>
      <c r="AT6" s="20" t="str">
        <f>IF(AT7="","",IF(AT7="-","【-】","【"&amp;SUBSTITUTE(TEXT(AT7,"#,##0.00"),"-","△")&amp;"】"))</f>
        <v>【3.12】</v>
      </c>
      <c r="AU6" s="21">
        <f>IF(AU7="",NA(),AU7)</f>
        <v>60.9</v>
      </c>
      <c r="AV6" s="21">
        <f t="shared" ref="AV6:BD6" si="6">IF(AV7="",NA(),AV7)</f>
        <v>51.02</v>
      </c>
      <c r="AW6" s="21">
        <f t="shared" si="6"/>
        <v>43.31</v>
      </c>
      <c r="AX6" s="21">
        <f t="shared" si="6"/>
        <v>45.54</v>
      </c>
      <c r="AY6" s="21">
        <f t="shared" si="6"/>
        <v>42.12</v>
      </c>
      <c r="AZ6" s="21">
        <f t="shared" si="6"/>
        <v>60.82</v>
      </c>
      <c r="BA6" s="21">
        <f t="shared" si="6"/>
        <v>63.48</v>
      </c>
      <c r="BB6" s="21">
        <f t="shared" si="6"/>
        <v>65.510000000000005</v>
      </c>
      <c r="BC6" s="21">
        <f t="shared" si="6"/>
        <v>72.78</v>
      </c>
      <c r="BD6" s="21">
        <f t="shared" si="6"/>
        <v>74.56</v>
      </c>
      <c r="BE6" s="20" t="str">
        <f>IF(BE7="","",IF(BE7="-","【-】","【"&amp;SUBSTITUTE(TEXT(BE7,"#,##0.00"),"-","△")&amp;"】"))</f>
        <v>【82.75】</v>
      </c>
      <c r="BF6" s="21">
        <f>IF(BF7="",NA(),BF7)</f>
        <v>675.98</v>
      </c>
      <c r="BG6" s="21">
        <f t="shared" ref="BG6:BO6" si="7">IF(BG7="",NA(),BG7)</f>
        <v>655.78</v>
      </c>
      <c r="BH6" s="21">
        <f t="shared" si="7"/>
        <v>614.19000000000005</v>
      </c>
      <c r="BI6" s="21">
        <f t="shared" si="7"/>
        <v>583.29</v>
      </c>
      <c r="BJ6" s="21">
        <f t="shared" si="7"/>
        <v>559.46</v>
      </c>
      <c r="BK6" s="21">
        <f t="shared" si="7"/>
        <v>920.83</v>
      </c>
      <c r="BL6" s="21">
        <f t="shared" si="7"/>
        <v>874.02</v>
      </c>
      <c r="BM6" s="21">
        <f t="shared" si="7"/>
        <v>827.43</v>
      </c>
      <c r="BN6" s="21">
        <f t="shared" si="7"/>
        <v>790.32</v>
      </c>
      <c r="BO6" s="21">
        <f t="shared" si="7"/>
        <v>747.33</v>
      </c>
      <c r="BP6" s="20" t="str">
        <f>IF(BP7="","",IF(BP7="-","【-】","【"&amp;SUBSTITUTE(TEXT(BP7,"#,##0.00"),"-","△")&amp;"】"))</f>
        <v>【602.56】</v>
      </c>
      <c r="BQ6" s="21">
        <f>IF(BQ7="",NA(),BQ7)</f>
        <v>99.99</v>
      </c>
      <c r="BR6" s="21">
        <f t="shared" ref="BR6:BZ6" si="8">IF(BR7="",NA(),BR7)</f>
        <v>100</v>
      </c>
      <c r="BS6" s="21">
        <f t="shared" si="8"/>
        <v>100</v>
      </c>
      <c r="BT6" s="21">
        <f t="shared" si="8"/>
        <v>100</v>
      </c>
      <c r="BU6" s="21">
        <f t="shared" si="8"/>
        <v>100</v>
      </c>
      <c r="BV6" s="21">
        <f t="shared" si="8"/>
        <v>99.82</v>
      </c>
      <c r="BW6" s="21">
        <f t="shared" si="8"/>
        <v>100.32</v>
      </c>
      <c r="BX6" s="21">
        <f t="shared" si="8"/>
        <v>99.71</v>
      </c>
      <c r="BY6" s="21">
        <f t="shared" si="8"/>
        <v>98.7</v>
      </c>
      <c r="BZ6" s="21">
        <f t="shared" si="8"/>
        <v>100.01</v>
      </c>
      <c r="CA6" s="20" t="str">
        <f>IF(CA7="","",IF(CA7="-","【-】","【"&amp;SUBSTITUTE(TEXT(CA7,"#,##0.00"),"-","△")&amp;"】"))</f>
        <v>【97.94】</v>
      </c>
      <c r="CB6" s="21">
        <f>IF(CB7="",NA(),CB7)</f>
        <v>169.71</v>
      </c>
      <c r="CC6" s="21">
        <f t="shared" ref="CC6:CK6" si="9">IF(CC7="",NA(),CC7)</f>
        <v>170.35</v>
      </c>
      <c r="CD6" s="21">
        <f t="shared" si="9"/>
        <v>170.86</v>
      </c>
      <c r="CE6" s="21">
        <f t="shared" si="9"/>
        <v>171.45</v>
      </c>
      <c r="CF6" s="21">
        <f t="shared" si="9"/>
        <v>171.85</v>
      </c>
      <c r="CG6" s="21">
        <f t="shared" si="9"/>
        <v>156.77000000000001</v>
      </c>
      <c r="CH6" s="21">
        <f t="shared" si="9"/>
        <v>157.63999999999999</v>
      </c>
      <c r="CI6" s="21">
        <f t="shared" si="9"/>
        <v>159.59</v>
      </c>
      <c r="CJ6" s="21">
        <f t="shared" si="9"/>
        <v>160.65</v>
      </c>
      <c r="CK6" s="21">
        <f t="shared" si="9"/>
        <v>160.6</v>
      </c>
      <c r="CL6" s="20" t="str">
        <f>IF(CL7="","",IF(CL7="-","【-】","【"&amp;SUBSTITUTE(TEXT(CL7,"#,##0.00"),"-","△")&amp;"】"))</f>
        <v>【140.98】</v>
      </c>
      <c r="CM6" s="21">
        <f>IF(CM7="",NA(),CM7)</f>
        <v>54.33</v>
      </c>
      <c r="CN6" s="21">
        <f t="shared" ref="CN6:CV6" si="10">IF(CN7="",NA(),CN7)</f>
        <v>51.68</v>
      </c>
      <c r="CO6" s="21">
        <f t="shared" si="10"/>
        <v>44.33</v>
      </c>
      <c r="CP6" s="21">
        <f t="shared" si="10"/>
        <v>42.36</v>
      </c>
      <c r="CQ6" s="21">
        <f t="shared" si="10"/>
        <v>41.39</v>
      </c>
      <c r="CR6" s="21">
        <f t="shared" si="10"/>
        <v>67</v>
      </c>
      <c r="CS6" s="21">
        <f t="shared" si="10"/>
        <v>66.650000000000006</v>
      </c>
      <c r="CT6" s="21">
        <f t="shared" si="10"/>
        <v>64.45</v>
      </c>
      <c r="CU6" s="21">
        <f t="shared" si="10"/>
        <v>65.11</v>
      </c>
      <c r="CV6" s="21">
        <f t="shared" si="10"/>
        <v>65.540000000000006</v>
      </c>
      <c r="CW6" s="20" t="str">
        <f>IF(CW7="","",IF(CW7="-","【-】","【"&amp;SUBSTITUTE(TEXT(CW7,"#,##0.00"),"-","△")&amp;"】"))</f>
        <v>【60.13】</v>
      </c>
      <c r="CX6" s="21">
        <f>IF(CX7="",NA(),CX7)</f>
        <v>97.21</v>
      </c>
      <c r="CY6" s="21">
        <f t="shared" ref="CY6:DG6" si="11">IF(CY7="",NA(),CY7)</f>
        <v>97.03</v>
      </c>
      <c r="CZ6" s="21">
        <f t="shared" si="11"/>
        <v>96.93</v>
      </c>
      <c r="DA6" s="21">
        <f t="shared" si="11"/>
        <v>96.98</v>
      </c>
      <c r="DB6" s="21">
        <f t="shared" si="11"/>
        <v>96.99</v>
      </c>
      <c r="DC6" s="21">
        <f t="shared" si="11"/>
        <v>94.41</v>
      </c>
      <c r="DD6" s="21">
        <f t="shared" si="11"/>
        <v>94.43</v>
      </c>
      <c r="DE6" s="21">
        <f t="shared" si="11"/>
        <v>94.58</v>
      </c>
      <c r="DF6" s="21">
        <f t="shared" si="11"/>
        <v>94.69</v>
      </c>
      <c r="DG6" s="21">
        <f t="shared" si="11"/>
        <v>94.81</v>
      </c>
      <c r="DH6" s="20" t="str">
        <f>IF(DH7="","",IF(DH7="-","【-】","【"&amp;SUBSTITUTE(TEXT(DH7,"#,##0.00"),"-","△")&amp;"】"))</f>
        <v>【96.00】</v>
      </c>
      <c r="DI6" s="21">
        <f>IF(DI7="",NA(),DI7)</f>
        <v>32.299999999999997</v>
      </c>
      <c r="DJ6" s="21">
        <f t="shared" ref="DJ6:DR6" si="12">IF(DJ7="",NA(),DJ7)</f>
        <v>34.17</v>
      </c>
      <c r="DK6" s="21">
        <f t="shared" si="12"/>
        <v>36.14</v>
      </c>
      <c r="DL6" s="21">
        <f t="shared" si="12"/>
        <v>37.979999999999997</v>
      </c>
      <c r="DM6" s="21">
        <f t="shared" si="12"/>
        <v>39.840000000000003</v>
      </c>
      <c r="DN6" s="21">
        <f t="shared" si="12"/>
        <v>34.15</v>
      </c>
      <c r="DO6" s="21">
        <f t="shared" si="12"/>
        <v>35.53</v>
      </c>
      <c r="DP6" s="21">
        <f t="shared" si="12"/>
        <v>37.51</v>
      </c>
      <c r="DQ6" s="21">
        <f t="shared" si="12"/>
        <v>38.869999999999997</v>
      </c>
      <c r="DR6" s="21">
        <f t="shared" si="12"/>
        <v>40.36</v>
      </c>
      <c r="DS6" s="20" t="str">
        <f>IF(DS7="","",IF(DS7="-","【-】","【"&amp;SUBSTITUTE(TEXT(DS7,"#,##0.00"),"-","△")&amp;"】"))</f>
        <v>【42.20】</v>
      </c>
      <c r="DT6" s="21">
        <f>IF(DT7="",NA(),DT7)</f>
        <v>2.61</v>
      </c>
      <c r="DU6" s="21">
        <f t="shared" ref="DU6:EC6" si="13">IF(DU7="",NA(),DU7)</f>
        <v>3.25</v>
      </c>
      <c r="DV6" s="21">
        <f t="shared" si="13"/>
        <v>5.33</v>
      </c>
      <c r="DW6" s="21">
        <f t="shared" si="13"/>
        <v>7.28</v>
      </c>
      <c r="DX6" s="21">
        <f t="shared" si="13"/>
        <v>8.99</v>
      </c>
      <c r="DY6" s="21">
        <f t="shared" si="13"/>
        <v>5.18</v>
      </c>
      <c r="DZ6" s="21">
        <f t="shared" si="13"/>
        <v>6.01</v>
      </c>
      <c r="EA6" s="21">
        <f t="shared" si="13"/>
        <v>6.84</v>
      </c>
      <c r="EB6" s="21">
        <f t="shared" si="13"/>
        <v>7.69</v>
      </c>
      <c r="EC6" s="21">
        <f t="shared" si="13"/>
        <v>8.39</v>
      </c>
      <c r="ED6" s="20" t="str">
        <f>IF(ED7="","",IF(ED7="-","【-】","【"&amp;SUBSTITUTE(TEXT(ED7,"#,##0.00"),"-","△")&amp;"】"))</f>
        <v>【9.46】</v>
      </c>
      <c r="EE6" s="21">
        <f>IF(EE7="",NA(),EE7)</f>
        <v>0.06</v>
      </c>
      <c r="EF6" s="21">
        <f t="shared" ref="EF6:EN6" si="14">IF(EF7="",NA(),EF7)</f>
        <v>0.06</v>
      </c>
      <c r="EG6" s="21">
        <f t="shared" si="14"/>
        <v>0.02</v>
      </c>
      <c r="EH6" s="21">
        <f t="shared" si="14"/>
        <v>0.14000000000000001</v>
      </c>
      <c r="EI6" s="21">
        <f t="shared" si="14"/>
        <v>0.04</v>
      </c>
      <c r="EJ6" s="21">
        <f t="shared" si="14"/>
        <v>0.33</v>
      </c>
      <c r="EK6" s="21">
        <f t="shared" si="14"/>
        <v>0.22</v>
      </c>
      <c r="EL6" s="21">
        <f t="shared" si="14"/>
        <v>0.23</v>
      </c>
      <c r="EM6" s="21">
        <f t="shared" si="14"/>
        <v>0.18</v>
      </c>
      <c r="EN6" s="21">
        <f t="shared" si="14"/>
        <v>0.16</v>
      </c>
      <c r="EO6" s="20" t="str">
        <f>IF(EO7="","",IF(EO7="-","【-】","【"&amp;SUBSTITUTE(TEXT(EO7,"#,##0.00"),"-","△")&amp;"】"))</f>
        <v>【0.19】</v>
      </c>
    </row>
    <row r="7" spans="1:148" s="22" customFormat="1" x14ac:dyDescent="0.15">
      <c r="A7" s="14"/>
      <c r="B7" s="23">
        <v>2024</v>
      </c>
      <c r="C7" s="23">
        <v>352012</v>
      </c>
      <c r="D7" s="23">
        <v>46</v>
      </c>
      <c r="E7" s="23">
        <v>17</v>
      </c>
      <c r="F7" s="23">
        <v>1</v>
      </c>
      <c r="G7" s="23">
        <v>0</v>
      </c>
      <c r="H7" s="23" t="s">
        <v>96</v>
      </c>
      <c r="I7" s="23" t="s">
        <v>97</v>
      </c>
      <c r="J7" s="23" t="s">
        <v>98</v>
      </c>
      <c r="K7" s="23" t="s">
        <v>99</v>
      </c>
      <c r="L7" s="23" t="s">
        <v>100</v>
      </c>
      <c r="M7" s="23" t="s">
        <v>101</v>
      </c>
      <c r="N7" s="24" t="s">
        <v>102</v>
      </c>
      <c r="O7" s="24">
        <v>58.1</v>
      </c>
      <c r="P7" s="24">
        <v>80.23</v>
      </c>
      <c r="Q7" s="24">
        <v>85.29</v>
      </c>
      <c r="R7" s="24">
        <v>3336</v>
      </c>
      <c r="S7" s="24">
        <v>243422</v>
      </c>
      <c r="T7" s="24">
        <v>716.28</v>
      </c>
      <c r="U7" s="24">
        <v>339.84</v>
      </c>
      <c r="V7" s="24">
        <v>193978</v>
      </c>
      <c r="W7" s="24">
        <v>45.63</v>
      </c>
      <c r="X7" s="24">
        <v>4251.1099999999997</v>
      </c>
      <c r="Y7" s="24">
        <v>111.76</v>
      </c>
      <c r="Z7" s="24">
        <v>109.89</v>
      </c>
      <c r="AA7" s="24">
        <v>107.37</v>
      </c>
      <c r="AB7" s="24">
        <v>105.79</v>
      </c>
      <c r="AC7" s="24">
        <v>103.64</v>
      </c>
      <c r="AD7" s="24">
        <v>109.58</v>
      </c>
      <c r="AE7" s="24">
        <v>109.32</v>
      </c>
      <c r="AF7" s="24">
        <v>108.33</v>
      </c>
      <c r="AG7" s="24">
        <v>107.76</v>
      </c>
      <c r="AH7" s="24">
        <v>107.14</v>
      </c>
      <c r="AI7" s="24">
        <v>105.36</v>
      </c>
      <c r="AJ7" s="24">
        <v>0</v>
      </c>
      <c r="AK7" s="24">
        <v>0</v>
      </c>
      <c r="AL7" s="24">
        <v>0</v>
      </c>
      <c r="AM7" s="24">
        <v>0</v>
      </c>
      <c r="AN7" s="24">
        <v>0</v>
      </c>
      <c r="AO7" s="24">
        <v>5.97</v>
      </c>
      <c r="AP7" s="24">
        <v>1.54</v>
      </c>
      <c r="AQ7" s="24">
        <v>1.28</v>
      </c>
      <c r="AR7" s="24">
        <v>1.02</v>
      </c>
      <c r="AS7" s="24">
        <v>1.06</v>
      </c>
      <c r="AT7" s="24">
        <v>3.12</v>
      </c>
      <c r="AU7" s="24">
        <v>60.9</v>
      </c>
      <c r="AV7" s="24">
        <v>51.02</v>
      </c>
      <c r="AW7" s="24">
        <v>43.31</v>
      </c>
      <c r="AX7" s="24">
        <v>45.54</v>
      </c>
      <c r="AY7" s="24">
        <v>42.12</v>
      </c>
      <c r="AZ7" s="24">
        <v>60.82</v>
      </c>
      <c r="BA7" s="24">
        <v>63.48</v>
      </c>
      <c r="BB7" s="24">
        <v>65.510000000000005</v>
      </c>
      <c r="BC7" s="24">
        <v>72.78</v>
      </c>
      <c r="BD7" s="24">
        <v>74.56</v>
      </c>
      <c r="BE7" s="24">
        <v>82.75</v>
      </c>
      <c r="BF7" s="24">
        <v>675.98</v>
      </c>
      <c r="BG7" s="24">
        <v>655.78</v>
      </c>
      <c r="BH7" s="24">
        <v>614.19000000000005</v>
      </c>
      <c r="BI7" s="24">
        <v>583.29</v>
      </c>
      <c r="BJ7" s="24">
        <v>559.46</v>
      </c>
      <c r="BK7" s="24">
        <v>920.83</v>
      </c>
      <c r="BL7" s="24">
        <v>874.02</v>
      </c>
      <c r="BM7" s="24">
        <v>827.43</v>
      </c>
      <c r="BN7" s="24">
        <v>790.32</v>
      </c>
      <c r="BO7" s="24">
        <v>747.33</v>
      </c>
      <c r="BP7" s="24">
        <v>602.55999999999995</v>
      </c>
      <c r="BQ7" s="24">
        <v>99.99</v>
      </c>
      <c r="BR7" s="24">
        <v>100</v>
      </c>
      <c r="BS7" s="24">
        <v>100</v>
      </c>
      <c r="BT7" s="24">
        <v>100</v>
      </c>
      <c r="BU7" s="24">
        <v>100</v>
      </c>
      <c r="BV7" s="24">
        <v>99.82</v>
      </c>
      <c r="BW7" s="24">
        <v>100.32</v>
      </c>
      <c r="BX7" s="24">
        <v>99.71</v>
      </c>
      <c r="BY7" s="24">
        <v>98.7</v>
      </c>
      <c r="BZ7" s="24">
        <v>100.01</v>
      </c>
      <c r="CA7" s="24">
        <v>97.94</v>
      </c>
      <c r="CB7" s="24">
        <v>169.71</v>
      </c>
      <c r="CC7" s="24">
        <v>170.35</v>
      </c>
      <c r="CD7" s="24">
        <v>170.86</v>
      </c>
      <c r="CE7" s="24">
        <v>171.45</v>
      </c>
      <c r="CF7" s="24">
        <v>171.85</v>
      </c>
      <c r="CG7" s="24">
        <v>156.77000000000001</v>
      </c>
      <c r="CH7" s="24">
        <v>157.63999999999999</v>
      </c>
      <c r="CI7" s="24">
        <v>159.59</v>
      </c>
      <c r="CJ7" s="24">
        <v>160.65</v>
      </c>
      <c r="CK7" s="24">
        <v>160.6</v>
      </c>
      <c r="CL7" s="24">
        <v>140.97999999999999</v>
      </c>
      <c r="CM7" s="24">
        <v>54.33</v>
      </c>
      <c r="CN7" s="24">
        <v>51.68</v>
      </c>
      <c r="CO7" s="24">
        <v>44.33</v>
      </c>
      <c r="CP7" s="24">
        <v>42.36</v>
      </c>
      <c r="CQ7" s="24">
        <v>41.39</v>
      </c>
      <c r="CR7" s="24">
        <v>67</v>
      </c>
      <c r="CS7" s="24">
        <v>66.650000000000006</v>
      </c>
      <c r="CT7" s="24">
        <v>64.45</v>
      </c>
      <c r="CU7" s="24">
        <v>65.11</v>
      </c>
      <c r="CV7" s="24">
        <v>65.540000000000006</v>
      </c>
      <c r="CW7" s="24">
        <v>60.13</v>
      </c>
      <c r="CX7" s="24">
        <v>97.21</v>
      </c>
      <c r="CY7" s="24">
        <v>97.03</v>
      </c>
      <c r="CZ7" s="24">
        <v>96.93</v>
      </c>
      <c r="DA7" s="24">
        <v>96.98</v>
      </c>
      <c r="DB7" s="24">
        <v>96.99</v>
      </c>
      <c r="DC7" s="24">
        <v>94.41</v>
      </c>
      <c r="DD7" s="24">
        <v>94.43</v>
      </c>
      <c r="DE7" s="24">
        <v>94.58</v>
      </c>
      <c r="DF7" s="24">
        <v>94.69</v>
      </c>
      <c r="DG7" s="24">
        <v>94.81</v>
      </c>
      <c r="DH7" s="24">
        <v>96</v>
      </c>
      <c r="DI7" s="24">
        <v>32.299999999999997</v>
      </c>
      <c r="DJ7" s="24">
        <v>34.17</v>
      </c>
      <c r="DK7" s="24">
        <v>36.14</v>
      </c>
      <c r="DL7" s="24">
        <v>37.979999999999997</v>
      </c>
      <c r="DM7" s="24">
        <v>39.840000000000003</v>
      </c>
      <c r="DN7" s="24">
        <v>34.15</v>
      </c>
      <c r="DO7" s="24">
        <v>35.53</v>
      </c>
      <c r="DP7" s="24">
        <v>37.51</v>
      </c>
      <c r="DQ7" s="24">
        <v>38.869999999999997</v>
      </c>
      <c r="DR7" s="24">
        <v>40.36</v>
      </c>
      <c r="DS7" s="24">
        <v>42.2</v>
      </c>
      <c r="DT7" s="24">
        <v>2.61</v>
      </c>
      <c r="DU7" s="24">
        <v>3.25</v>
      </c>
      <c r="DV7" s="24">
        <v>5.33</v>
      </c>
      <c r="DW7" s="24">
        <v>7.28</v>
      </c>
      <c r="DX7" s="24">
        <v>8.99</v>
      </c>
      <c r="DY7" s="24">
        <v>5.18</v>
      </c>
      <c r="DZ7" s="24">
        <v>6.01</v>
      </c>
      <c r="EA7" s="24">
        <v>6.84</v>
      </c>
      <c r="EB7" s="24">
        <v>7.69</v>
      </c>
      <c r="EC7" s="24">
        <v>8.39</v>
      </c>
      <c r="ED7" s="24">
        <v>9.4600000000000009</v>
      </c>
      <c r="EE7" s="24">
        <v>0.06</v>
      </c>
      <c r="EF7" s="24">
        <v>0.06</v>
      </c>
      <c r="EG7" s="24">
        <v>0.02</v>
      </c>
      <c r="EH7" s="24">
        <v>0.14000000000000001</v>
      </c>
      <c r="EI7" s="24">
        <v>0.04</v>
      </c>
      <c r="EJ7" s="24">
        <v>0.33</v>
      </c>
      <c r="EK7" s="24">
        <v>0.22</v>
      </c>
      <c r="EL7" s="24">
        <v>0.23</v>
      </c>
      <c r="EM7" s="24">
        <v>0.18</v>
      </c>
      <c r="EN7" s="24">
        <v>0.16</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cp:lastPrinted>2026-01-28T02:55:10Z</cp:lastPrinted>
  <dcterms:created xsi:type="dcterms:W3CDTF">2025-12-23T06:04:42Z</dcterms:created>
  <dcterms:modified xsi:type="dcterms:W3CDTF">2026-02-17T01:26:43Z</dcterms:modified>
  <cp:category/>
</cp:coreProperties>
</file>