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D6335899-024F-4DCC-BA06-EA04899DDD51}" xr6:coauthVersionLast="47" xr6:coauthVersionMax="47" xr10:uidLastSave="{00000000-0000-0000-0000-000000000000}"/>
  <workbookProtection workbookAlgorithmName="SHA-512" workbookHashValue="+hZB/JmThGlw02sLRwVGYzI+OYMVIpbfMYsGMb0tAPLfBtkQiYmAvwK+6rnE1YJLGFtswvhSr6RoHngaxmdSGw==" workbookSaltValue="tCCL7pcPd66IvjeHb9Aesg==" workbookSpinCount="100000" lockStructure="1"/>
  <bookViews>
    <workbookView xWindow="-25725" yWindow="-447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AT10"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<sst xmlns="http://schemas.openxmlformats.org/spreadsheetml/2006/main" count="231" uniqueCount="116">
  <si>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</si>
  <si>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</si>
  <si>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</si>
  <si>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</si>
  <si>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</si>
  <si>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</si>
  <si>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</si>
  <si>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</si>
  <si>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</si>
  <si>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</si>
  <si>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</si>
  <si>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</si>
  <si>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</si>
  <si>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</si>
  <si>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</si>
  <si>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</si>
  <si>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</si>
  <si>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</si>
  <si>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</si>
  <si>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</si>
  <si>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</si>
  <si>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</si>
  <si>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</si>
  <si>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</si>
  <si>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</si>
  <si>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</si>
  <si>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</si>
  <si>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</si>
  <si>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</si>
  <si>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</si>
  <si>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</si>
  <si>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</si>
  <si>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</si>
  <si>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</si>
  <si>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</si>
  <si>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</si>
  <si>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</si>
  <si>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</si>
  <si>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</si>
  <si>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</si>
  <si>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</si>
  <si>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</si>
  <si>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</si>
  <si>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</si>
  <si>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</si>
  <si>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</si>
  <si>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</si>
  <si>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</si>
  <si>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</si>
  <si>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</si>
  <si>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</si>
  <si>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</si>
  <si>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</si>
  <si>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</si>
  <si>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</si>
  <si>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</si>
  <si>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</si>
  <si>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</si>
  <si>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</si>
  <si>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</si>
  <si>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</si>
  <si>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</si>
  <si>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</si>
  <si>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</si>
  <si>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</si>
  <si>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</si>
  <si>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</si>
  <si>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</si>
  <si>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</si>
  <si>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</si>
  <si>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</si>
  <si>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</si>
  <si>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</si>
  <si>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</si>
  <si>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</si>
  <si>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</si>
  <si>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</si>
  <si>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</si>
  <si>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</si>
  <si>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</si>
  <si>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</si>
  <si>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</si>
  <si>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</si>
  <si>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</si>
  <si>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</si>
  <si>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</si>
  <si>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</si>
  <si>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</si>
  <si>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</si>
  <si>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</si>
  <si>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</si>
  <si>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</si>
  <si>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</si>
  <si>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</si>
  <si>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</si>
  <si>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</si>
  <si>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下関市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</si>
  <si>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</si>
  <si>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</si>
  <si>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</si>
  <si>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</si>
  <si>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</si>
  <si>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</si>
  <si>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</si>
  <si>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</si>
  <si>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</si>
  <si>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</si>
  <si>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</si>
  <si>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</si>
  <si>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</si>
  <si>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</si>
  <si>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</si>
  <si>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</si>
  <si>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他会計補助金の増加により、令和３年度から100％を上回っており、前年度数値と比較しても上昇しているが、経費回収率は100％を大きく下回っているため、使用料で回収すべき経費を使用料以外の収入でも賄っている状態である。
　流動比率は100％を上回っていることから、短期的な債務に対する支払能力は確保されている。
　汚水処理原価は、類似団体と比較して高い状態が続いており、令和6年度は、維持管理費が増となったことにより、前年度から増加している。
　施設利用率は、類似団体と比較して高い水準が続いているが、人口減少等により処理水量が減少していることから前年度と比較して微減となっている。また、水洗化率についても、類似団体平均値と比較し高い水準ではあるが、人口減少により微減となっている。</t>
    <phoneticPr fontId="4"/>
  </si>
  <si>
    <t>　有形固定資産減価償却率は、上昇傾向にあることから、下水道施設全体の老朽化が進んでいる状態である。
　なお、管渠については、供用開始から27年経過しているが、当面の間は、法定耐用年数を経過せず老朽化率の上昇はないと見込まれるる。ただし、将来的には、老朽化が進み事故や機能停止といったリスクが問題となることが予想されるため、計画的な改築・耐震化の推進が重要である。</t>
    <phoneticPr fontId="4"/>
  </si>
  <si>
    <t>　本市の特定環境保全公共下水道事業は、整備を完了し、維持管理を中心とした事業となっている。
　経常収支比率は、他会計補助金の増加により100％を上回ったが、総収益のうち約5割を他会計補助金が占めている状況であり、限られた使用料収入の中で、いかに効率的に事業運営を行うかが大きな課題である。また、公共下水道事業同様、収支が悪化することも見込まれるため、費用縮減や将来的な使用料改定を視野にいれた取組みが必要となる。
　下水道施設については、老朽化による事故や機能停止といったリスクを未然に防ぎ、下水道機能を維持するため、ストックマネジメント計画に基づき、老朽施設の改築・耐震化を推進する必要がある。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</si>
</sst>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15" fillId="0" borderId="6"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F2-4057-AB59-CCFFE56EFFF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CEF2-4057-AB59-CCFFE56EFFF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51.7</c:v>
                </c:pt>
                <c:pt idx="1">
                  <c:v>52.55</c:v>
                </c:pt>
                <c:pt idx="2">
                  <c:v>50.6</c:v>
                </c:pt>
                <c:pt idx="3">
                  <c:v>50.2</c:v>
                </c:pt>
                <c:pt idx="4">
                  <c:v>50.15</c:v>
                </c:pt>
              </c:numCache>
            </c:numRef>
          </c:val>
          <c:extLst>
            <c:ext xmlns:c16="http://schemas.microsoft.com/office/drawing/2014/chart" uri="{C3380CC4-5D6E-409C-BE32-E72D297353CC}">
              <c16:uniqueId val="{00000000-9CFF-4027-B8DA-C6455DD2655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9CFF-4027-B8DA-C6455DD2655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94.18</c:v>
                </c:pt>
                <c:pt idx="1">
                  <c:v>95.41</c:v>
                </c:pt>
                <c:pt idx="2">
                  <c:v>96.01</c:v>
                </c:pt>
                <c:pt idx="3">
                  <c:v>96.24</c:v>
                </c:pt>
                <c:pt idx="4">
                  <c:v>96.16</c:v>
                </c:pt>
              </c:numCache>
            </c:numRef>
          </c:val>
          <c:extLst>
            <c:ext xmlns:c16="http://schemas.microsoft.com/office/drawing/2014/chart" uri="{C3380CC4-5D6E-409C-BE32-E72D297353CC}">
              <c16:uniqueId val="{00000000-82B7-4C1D-939C-4385349B044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82B7-4C1D-939C-4385349B044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72.41</c:v>
                </c:pt>
                <c:pt idx="1">
                  <c:v>104.81</c:v>
                </c:pt>
                <c:pt idx="2">
                  <c:v>102.91</c:v>
                </c:pt>
                <c:pt idx="3">
                  <c:v>100.58</c:v>
                </c:pt>
                <c:pt idx="4">
                  <c:v>101.96</c:v>
                </c:pt>
              </c:numCache>
            </c:numRef>
          </c:val>
          <c:extLst>
            <c:ext xmlns:c16="http://schemas.microsoft.com/office/drawing/2014/chart" uri="{C3380CC4-5D6E-409C-BE32-E72D297353CC}">
              <c16:uniqueId val="{00000000-DA2C-42AC-9504-4D107976AF1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DA2C-42AC-9504-4D107976AF1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38.06</c:v>
                </c:pt>
                <c:pt idx="1">
                  <c:v>40.04</c:v>
                </c:pt>
                <c:pt idx="2">
                  <c:v>41.95</c:v>
                </c:pt>
                <c:pt idx="3">
                  <c:v>43.8</c:v>
                </c:pt>
                <c:pt idx="4">
                  <c:v>45.39</c:v>
                </c:pt>
              </c:numCache>
            </c:numRef>
          </c:val>
          <c:extLst>
            <c:ext xmlns:c16="http://schemas.microsoft.com/office/drawing/2014/chart" uri="{C3380CC4-5D6E-409C-BE32-E72D297353CC}">
              <c16:uniqueId val="{00000000-3928-4F0E-8D16-EA26FA89C6F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3928-4F0E-8D16-EA26FA89C6F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BD-4091-AA27-6D9D8DEE298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97BD-4091-AA27-6D9D8DEE298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F2-4200-9031-B5A15F8885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C6F2-4200-9031-B5A15F8885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440.32</c:v>
                </c:pt>
                <c:pt idx="1">
                  <c:v>388.87</c:v>
                </c:pt>
                <c:pt idx="2">
                  <c:v>374.98</c:v>
                </c:pt>
                <c:pt idx="3">
                  <c:v>347.7</c:v>
                </c:pt>
                <c:pt idx="4">
                  <c:v>343.31</c:v>
                </c:pt>
              </c:numCache>
            </c:numRef>
          </c:val>
          <c:extLst>
            <c:ext xmlns:c16="http://schemas.microsoft.com/office/drawing/2014/chart" uri="{C3380CC4-5D6E-409C-BE32-E72D297353CC}">
              <c16:uniqueId val="{00000000-7F23-44F2-B55B-B1C4D238CC4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7F23-44F2-B55B-B1C4D238CC4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391.87</c:v>
                </c:pt>
                <c:pt idx="1">
                  <c:v>327.05</c:v>
                </c:pt>
                <c:pt idx="2">
                  <c:v>218.49</c:v>
                </c:pt>
                <c:pt idx="3">
                  <c:v>108.03</c:v>
                </c:pt>
                <c:pt idx="4">
                  <c:v>3.47</c:v>
                </c:pt>
              </c:numCache>
            </c:numRef>
          </c:val>
          <c:extLst>
            <c:ext xmlns:c16="http://schemas.microsoft.com/office/drawing/2014/chart" uri="{C3380CC4-5D6E-409C-BE32-E72D297353CC}">
              <c16:uniqueId val="{00000000-605A-41CF-AF0A-83A72342E4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605A-41CF-AF0A-83A72342E4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52.17</c:v>
                </c:pt>
                <c:pt idx="1">
                  <c:v>58.08</c:v>
                </c:pt>
                <c:pt idx="2">
                  <c:v>47.6</c:v>
                </c:pt>
                <c:pt idx="3">
                  <c:v>44.58</c:v>
                </c:pt>
                <c:pt idx="4">
                  <c:v>42.04</c:v>
                </c:pt>
              </c:numCache>
            </c:numRef>
          </c:val>
          <c:extLst>
            <c:ext xmlns:c16="http://schemas.microsoft.com/office/drawing/2014/chart" uri="{C3380CC4-5D6E-409C-BE32-E72D297353CC}">
              <c16:uniqueId val="{00000000-5C8B-4072-A2BA-027E8A80AB5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5C8B-4072-A2BA-027E8A80AB5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315.75</c:v>
                </c:pt>
                <c:pt idx="1">
                  <c:v>275.3</c:v>
                </c:pt>
                <c:pt idx="2">
                  <c:v>332.04</c:v>
                </c:pt>
                <c:pt idx="3">
                  <c:v>360.89</c:v>
                </c:pt>
                <c:pt idx="4">
                  <c:v>384.8</c:v>
                </c:pt>
              </c:numCache>
            </c:numRef>
          </c:val>
          <c:extLst>
            <c:ext xmlns:c16="http://schemas.microsoft.com/office/drawing/2014/chart" uri="{C3380CC4-5D6E-409C-BE32-E72D297353CC}">
              <c16:uniqueId val="{00000000-0398-4D44-B861-A87A6C24337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0398-4D44-B861-A87A6C24337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1" zoomScale="55" zoomScaleNormal="5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下関市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自治体職員</v>
      </c>
      <c r="AE8" s="65"/>
      <c r="AF8" s="65"/>
      <c r="AG8" s="65"/>
      <c r="AH8" s="65"/>
      <c r="AI8" s="65"/>
      <c r="AJ8" s="65"/>
      <c r="AK8" s="3"/>
      <c r="AL8" s="50">
        <f>データ!S6</f>
        <v>243422</v>
      </c>
      <c r="AM8" s="50"/>
      <c r="AN8" s="50"/>
      <c r="AO8" s="50"/>
      <c r="AP8" s="50"/>
      <c r="AQ8" s="50"/>
      <c r="AR8" s="50"/>
      <c r="AS8" s="50"/>
      <c r="AT8" s="44">
        <f>データ!T6</f>
        <v>716.28</v>
      </c>
      <c r="AU8" s="44"/>
      <c r="AV8" s="44"/>
      <c r="AW8" s="44"/>
      <c r="AX8" s="44"/>
      <c r="AY8" s="44"/>
      <c r="AZ8" s="44"/>
      <c r="BA8" s="44"/>
      <c r="BB8" s="44">
        <f>データ!U6</f>
        <v>339.84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46" t="s">
        <v>20</v>
      </c>
      <c r="BM9" s="47"/>
      <c r="BN9" s="48" t="s">
        <v>21</v>
      </c>
      <c r="BO9" s="48"/>
      <c r="BP9" s="48"/>
      <c r="BQ9" s="48"/>
      <c r="BR9" s="48"/>
      <c r="BS9" s="48"/>
      <c r="BT9" s="48"/>
      <c r="BU9" s="48"/>
      <c r="BV9" s="48"/>
      <c r="BW9" s="48"/>
      <c r="BX9" s="48"/>
      <c r="BY9" s="49"/>
    </row>
    <row r="10" spans="1:78" ht="18.75" customHeight="1" x14ac:dyDescent="0.15">
      <c r="A10" s="2"/>
      <c r="B10" s="44" t="str">
        <f>データ!N6</f>
        <v>-</v>
      </c>
      <c r="C10" s="44"/>
      <c r="D10" s="44"/>
      <c r="E10" s="44"/>
      <c r="F10" s="44"/>
      <c r="G10" s="44"/>
      <c r="H10" s="44"/>
      <c r="I10" s="44">
        <f>データ!O6</f>
        <v>90.71</v>
      </c>
      <c r="J10" s="44"/>
      <c r="K10" s="44"/>
      <c r="L10" s="44"/>
      <c r="M10" s="44"/>
      <c r="N10" s="44"/>
      <c r="O10" s="44"/>
      <c r="P10" s="44">
        <f>データ!P6</f>
        <v>1.1200000000000001</v>
      </c>
      <c r="Q10" s="44"/>
      <c r="R10" s="44"/>
      <c r="S10" s="44"/>
      <c r="T10" s="44"/>
      <c r="U10" s="44"/>
      <c r="V10" s="44"/>
      <c r="W10" s="44">
        <f>データ!Q6</f>
        <v>88.26</v>
      </c>
      <c r="X10" s="44"/>
      <c r="Y10" s="44"/>
      <c r="Z10" s="44"/>
      <c r="AA10" s="44"/>
      <c r="AB10" s="44"/>
      <c r="AC10" s="44"/>
      <c r="AD10" s="50">
        <f>データ!R6</f>
        <v>3336</v>
      </c>
      <c r="AE10" s="50"/>
      <c r="AF10" s="50"/>
      <c r="AG10" s="50"/>
      <c r="AH10" s="50"/>
      <c r="AI10" s="50"/>
      <c r="AJ10" s="50"/>
      <c r="AK10" s="2"/>
      <c r="AL10" s="50">
        <f>データ!V6</f>
        <v>2711</v>
      </c>
      <c r="AM10" s="50"/>
      <c r="AN10" s="50"/>
      <c r="AO10" s="50"/>
      <c r="AP10" s="50"/>
      <c r="AQ10" s="50"/>
      <c r="AR10" s="50"/>
      <c r="AS10" s="50"/>
      <c r="AT10" s="44">
        <f>データ!W6</f>
        <v>1.71</v>
      </c>
      <c r="AU10" s="44"/>
      <c r="AV10" s="44"/>
      <c r="AW10" s="44"/>
      <c r="AX10" s="44"/>
      <c r="AY10" s="44"/>
      <c r="AZ10" s="44"/>
      <c r="BA10" s="44"/>
      <c r="BB10" s="44">
        <f>データ!X6</f>
        <v>1585.38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114</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38"/>
      <c r="BM60" s="39"/>
      <c r="BN60" s="39"/>
      <c r="BO60" s="39"/>
      <c r="BP60" s="39"/>
      <c r="BQ60" s="39"/>
      <c r="BR60" s="39"/>
      <c r="BS60" s="39"/>
      <c r="BT60" s="39"/>
      <c r="BU60" s="39"/>
      <c r="BV60" s="39"/>
      <c r="BW60" s="39"/>
      <c r="BX60" s="39"/>
      <c r="BY60" s="39"/>
      <c r="BZ60" s="40"/>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115</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p2lflRld6kTxzlnmcpMXVOgPjPAS4AsGSIDgSrd/RlzSvwvCwQwDdtt4St96qlMQGLYljbIiEu+XVjrztV6UIg==" saltValue="9wEdhXBHUJLAMMvOdZRR/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352012</v>
      </c>
      <c r="D6" s="19">
        <f t="shared" si="3"/>
        <v>46</v>
      </c>
      <c r="E6" s="19">
        <f t="shared" si="3"/>
        <v>17</v>
      </c>
      <c r="F6" s="19">
        <f t="shared" si="3"/>
        <v>4</v>
      </c>
      <c r="G6" s="19">
        <f t="shared" si="3"/>
        <v>0</v>
      </c>
      <c r="H6" s="19" t="str">
        <f t="shared" si="3"/>
        <v>山口県　下関市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90.71</v>
      </c>
      <c r="P6" s="20">
        <f t="shared" si="3"/>
        <v>1.1200000000000001</v>
      </c>
      <c r="Q6" s="20">
        <f t="shared" si="3"/>
        <v>88.26</v>
      </c>
      <c r="R6" s="20">
        <f t="shared" si="3"/>
        <v>3336</v>
      </c>
      <c r="S6" s="20">
        <f t="shared" si="3"/>
        <v>243422</v>
      </c>
      <c r="T6" s="20">
        <f t="shared" si="3"/>
        <v>716.28</v>
      </c>
      <c r="U6" s="20">
        <f t="shared" si="3"/>
        <v>339.84</v>
      </c>
      <c r="V6" s="20">
        <f t="shared" si="3"/>
        <v>2711</v>
      </c>
      <c r="W6" s="20">
        <f t="shared" si="3"/>
        <v>1.71</v>
      </c>
      <c r="X6" s="20">
        <f t="shared" si="3"/>
        <v>1585.38</v>
      </c>
      <c r="Y6" s="21">
        <f>IF(Y7="",NA(),Y7)</f>
        <v>72.41</v>
      </c>
      <c r="Z6" s="21">
        <f t="shared" ref="Z6:AH6" si="4">IF(Z7="",NA(),Z7)</f>
        <v>104.81</v>
      </c>
      <c r="AA6" s="21">
        <f t="shared" si="4"/>
        <v>102.91</v>
      </c>
      <c r="AB6" s="21">
        <f t="shared" si="4"/>
        <v>100.58</v>
      </c>
      <c r="AC6" s="21">
        <f t="shared" si="4"/>
        <v>101.96</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440.32</v>
      </c>
      <c r="AV6" s="21">
        <f t="shared" ref="AV6:BD6" si="6">IF(AV7="",NA(),AV7)</f>
        <v>388.87</v>
      </c>
      <c r="AW6" s="21">
        <f t="shared" si="6"/>
        <v>374.98</v>
      </c>
      <c r="AX6" s="21">
        <f t="shared" si="6"/>
        <v>347.7</v>
      </c>
      <c r="AY6" s="21">
        <f t="shared" si="6"/>
        <v>343.31</v>
      </c>
      <c r="AZ6" s="21">
        <f t="shared" si="6"/>
        <v>44.24</v>
      </c>
      <c r="BA6" s="21">
        <f t="shared" si="6"/>
        <v>43.07</v>
      </c>
      <c r="BB6" s="21">
        <f t="shared" si="6"/>
        <v>45.42</v>
      </c>
      <c r="BC6" s="21">
        <f t="shared" si="6"/>
        <v>50.63</v>
      </c>
      <c r="BD6" s="21">
        <f t="shared" si="6"/>
        <v>53.28</v>
      </c>
      <c r="BE6" s="20" t="str">
        <f>IF(BE7="","",IF(BE7="-","【-】","【"&amp;SUBSTITUTE(TEXT(BE7,"#,##0.00"),"-","△")&amp;"】"))</f>
        <v>【50.90】</v>
      </c>
      <c r="BF6" s="21">
        <f>IF(BF7="",NA(),BF7)</f>
        <v>391.87</v>
      </c>
      <c r="BG6" s="21">
        <f t="shared" ref="BG6:BO6" si="7">IF(BG7="",NA(),BG7)</f>
        <v>327.05</v>
      </c>
      <c r="BH6" s="21">
        <f t="shared" si="7"/>
        <v>218.49</v>
      </c>
      <c r="BI6" s="21">
        <f t="shared" si="7"/>
        <v>108.03</v>
      </c>
      <c r="BJ6" s="21">
        <f t="shared" si="7"/>
        <v>3.47</v>
      </c>
      <c r="BK6" s="21">
        <f t="shared" si="7"/>
        <v>1258.43</v>
      </c>
      <c r="BL6" s="21">
        <f t="shared" si="7"/>
        <v>1163.75</v>
      </c>
      <c r="BM6" s="21">
        <f t="shared" si="7"/>
        <v>1195.47</v>
      </c>
      <c r="BN6" s="21">
        <f t="shared" si="7"/>
        <v>1168.69</v>
      </c>
      <c r="BO6" s="21">
        <f t="shared" si="7"/>
        <v>1142.44</v>
      </c>
      <c r="BP6" s="20" t="str">
        <f>IF(BP7="","",IF(BP7="-","【-】","【"&amp;SUBSTITUTE(TEXT(BP7,"#,##0.00"),"-","△")&amp;"】"))</f>
        <v>【1,099.15】</v>
      </c>
      <c r="BQ6" s="21">
        <f>IF(BQ7="",NA(),BQ7)</f>
        <v>52.17</v>
      </c>
      <c r="BR6" s="21">
        <f t="shared" ref="BR6:BZ6" si="8">IF(BR7="",NA(),BR7)</f>
        <v>58.08</v>
      </c>
      <c r="BS6" s="21">
        <f t="shared" si="8"/>
        <v>47.6</v>
      </c>
      <c r="BT6" s="21">
        <f t="shared" si="8"/>
        <v>44.58</v>
      </c>
      <c r="BU6" s="21">
        <f t="shared" si="8"/>
        <v>42.04</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315.75</v>
      </c>
      <c r="CC6" s="21">
        <f t="shared" ref="CC6:CK6" si="9">IF(CC7="",NA(),CC7)</f>
        <v>275.3</v>
      </c>
      <c r="CD6" s="21">
        <f t="shared" si="9"/>
        <v>332.04</v>
      </c>
      <c r="CE6" s="21">
        <f t="shared" si="9"/>
        <v>360.89</v>
      </c>
      <c r="CF6" s="21">
        <f t="shared" si="9"/>
        <v>384.8</v>
      </c>
      <c r="CG6" s="21">
        <f t="shared" si="9"/>
        <v>224.88</v>
      </c>
      <c r="CH6" s="21">
        <f t="shared" si="9"/>
        <v>228.64</v>
      </c>
      <c r="CI6" s="21">
        <f t="shared" si="9"/>
        <v>239.46</v>
      </c>
      <c r="CJ6" s="21">
        <f t="shared" si="9"/>
        <v>233.15</v>
      </c>
      <c r="CK6" s="21">
        <f t="shared" si="9"/>
        <v>252.17</v>
      </c>
      <c r="CL6" s="20" t="str">
        <f>IF(CL7="","",IF(CL7="-","【-】","【"&amp;SUBSTITUTE(TEXT(CL7,"#,##0.00"),"-","△")&amp;"】"))</f>
        <v>【225.78】</v>
      </c>
      <c r="CM6" s="21">
        <f>IF(CM7="",NA(),CM7)</f>
        <v>51.7</v>
      </c>
      <c r="CN6" s="21">
        <f t="shared" ref="CN6:CV6" si="10">IF(CN7="",NA(),CN7)</f>
        <v>52.55</v>
      </c>
      <c r="CO6" s="21">
        <f t="shared" si="10"/>
        <v>50.6</v>
      </c>
      <c r="CP6" s="21">
        <f t="shared" si="10"/>
        <v>50.2</v>
      </c>
      <c r="CQ6" s="21">
        <f t="shared" si="10"/>
        <v>50.15</v>
      </c>
      <c r="CR6" s="21">
        <f t="shared" si="10"/>
        <v>42.4</v>
      </c>
      <c r="CS6" s="21">
        <f t="shared" si="10"/>
        <v>42.28</v>
      </c>
      <c r="CT6" s="21">
        <f t="shared" si="10"/>
        <v>41.06</v>
      </c>
      <c r="CU6" s="21">
        <f t="shared" si="10"/>
        <v>42.09</v>
      </c>
      <c r="CV6" s="21">
        <f t="shared" si="10"/>
        <v>42.15</v>
      </c>
      <c r="CW6" s="20" t="str">
        <f>IF(CW7="","",IF(CW7="-","【-】","【"&amp;SUBSTITUTE(TEXT(CW7,"#,##0.00"),"-","△")&amp;"】"))</f>
        <v>【43.17】</v>
      </c>
      <c r="CX6" s="21">
        <f>IF(CX7="",NA(),CX7)</f>
        <v>94.18</v>
      </c>
      <c r="CY6" s="21">
        <f t="shared" ref="CY6:DG6" si="11">IF(CY7="",NA(),CY7)</f>
        <v>95.41</v>
      </c>
      <c r="CZ6" s="21">
        <f t="shared" si="11"/>
        <v>96.01</v>
      </c>
      <c r="DA6" s="21">
        <f t="shared" si="11"/>
        <v>96.24</v>
      </c>
      <c r="DB6" s="21">
        <f t="shared" si="11"/>
        <v>96.16</v>
      </c>
      <c r="DC6" s="21">
        <f t="shared" si="11"/>
        <v>84.19</v>
      </c>
      <c r="DD6" s="21">
        <f t="shared" si="11"/>
        <v>84.34</v>
      </c>
      <c r="DE6" s="21">
        <f t="shared" si="11"/>
        <v>84.34</v>
      </c>
      <c r="DF6" s="21">
        <f t="shared" si="11"/>
        <v>84.73</v>
      </c>
      <c r="DG6" s="21">
        <f t="shared" si="11"/>
        <v>84.21</v>
      </c>
      <c r="DH6" s="20" t="str">
        <f>IF(DH7="","",IF(DH7="-","【-】","【"&amp;SUBSTITUTE(TEXT(DH7,"#,##0.00"),"-","△")&amp;"】"))</f>
        <v>【86.31】</v>
      </c>
      <c r="DI6" s="21">
        <f>IF(DI7="",NA(),DI7)</f>
        <v>38.06</v>
      </c>
      <c r="DJ6" s="21">
        <f t="shared" ref="DJ6:DR6" si="12">IF(DJ7="",NA(),DJ7)</f>
        <v>40.04</v>
      </c>
      <c r="DK6" s="21">
        <f t="shared" si="12"/>
        <v>41.95</v>
      </c>
      <c r="DL6" s="21">
        <f t="shared" si="12"/>
        <v>43.8</v>
      </c>
      <c r="DM6" s="21">
        <f t="shared" si="12"/>
        <v>45.39</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352012</v>
      </c>
      <c r="D7" s="23">
        <v>46</v>
      </c>
      <c r="E7" s="23">
        <v>17</v>
      </c>
      <c r="F7" s="23">
        <v>4</v>
      </c>
      <c r="G7" s="23">
        <v>0</v>
      </c>
      <c r="H7" s="23" t="s">
        <v>96</v>
      </c>
      <c r="I7" s="23" t="s">
        <v>97</v>
      </c>
      <c r="J7" s="23" t="s">
        <v>98</v>
      </c>
      <c r="K7" s="23" t="s">
        <v>99</v>
      </c>
      <c r="L7" s="23" t="s">
        <v>100</v>
      </c>
      <c r="M7" s="23" t="s">
        <v>101</v>
      </c>
      <c r="N7" s="24" t="s">
        <v>102</v>
      </c>
      <c r="O7" s="24">
        <v>90.71</v>
      </c>
      <c r="P7" s="24">
        <v>1.1200000000000001</v>
      </c>
      <c r="Q7" s="24">
        <v>88.26</v>
      </c>
      <c r="R7" s="24">
        <v>3336</v>
      </c>
      <c r="S7" s="24">
        <v>243422</v>
      </c>
      <c r="T7" s="24">
        <v>716.28</v>
      </c>
      <c r="U7" s="24">
        <v>339.84</v>
      </c>
      <c r="V7" s="24">
        <v>2711</v>
      </c>
      <c r="W7" s="24">
        <v>1.71</v>
      </c>
      <c r="X7" s="24">
        <v>1585.38</v>
      </c>
      <c r="Y7" s="24">
        <v>72.41</v>
      </c>
      <c r="Z7" s="24">
        <v>104.81</v>
      </c>
      <c r="AA7" s="24">
        <v>102.91</v>
      </c>
      <c r="AB7" s="24">
        <v>100.58</v>
      </c>
      <c r="AC7" s="24">
        <v>101.96</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440.32</v>
      </c>
      <c r="AV7" s="24">
        <v>388.87</v>
      </c>
      <c r="AW7" s="24">
        <v>374.98</v>
      </c>
      <c r="AX7" s="24">
        <v>347.7</v>
      </c>
      <c r="AY7" s="24">
        <v>343.31</v>
      </c>
      <c r="AZ7" s="24">
        <v>44.24</v>
      </c>
      <c r="BA7" s="24">
        <v>43.07</v>
      </c>
      <c r="BB7" s="24">
        <v>45.42</v>
      </c>
      <c r="BC7" s="24">
        <v>50.63</v>
      </c>
      <c r="BD7" s="24">
        <v>53.28</v>
      </c>
      <c r="BE7" s="24">
        <v>50.9</v>
      </c>
      <c r="BF7" s="24">
        <v>391.87</v>
      </c>
      <c r="BG7" s="24">
        <v>327.05</v>
      </c>
      <c r="BH7" s="24">
        <v>218.49</v>
      </c>
      <c r="BI7" s="24">
        <v>108.03</v>
      </c>
      <c r="BJ7" s="24">
        <v>3.47</v>
      </c>
      <c r="BK7" s="24">
        <v>1258.43</v>
      </c>
      <c r="BL7" s="24">
        <v>1163.75</v>
      </c>
      <c r="BM7" s="24">
        <v>1195.47</v>
      </c>
      <c r="BN7" s="24">
        <v>1168.69</v>
      </c>
      <c r="BO7" s="24">
        <v>1142.44</v>
      </c>
      <c r="BP7" s="24">
        <v>1099.1500000000001</v>
      </c>
      <c r="BQ7" s="24">
        <v>52.17</v>
      </c>
      <c r="BR7" s="24">
        <v>58.08</v>
      </c>
      <c r="BS7" s="24">
        <v>47.6</v>
      </c>
      <c r="BT7" s="24">
        <v>44.58</v>
      </c>
      <c r="BU7" s="24">
        <v>42.04</v>
      </c>
      <c r="BV7" s="24">
        <v>73.36</v>
      </c>
      <c r="BW7" s="24">
        <v>72.599999999999994</v>
      </c>
      <c r="BX7" s="24">
        <v>69.430000000000007</v>
      </c>
      <c r="BY7" s="24">
        <v>70.709999999999994</v>
      </c>
      <c r="BZ7" s="24">
        <v>66.63</v>
      </c>
      <c r="CA7" s="24">
        <v>72.92</v>
      </c>
      <c r="CB7" s="24">
        <v>315.75</v>
      </c>
      <c r="CC7" s="24">
        <v>275.3</v>
      </c>
      <c r="CD7" s="24">
        <v>332.04</v>
      </c>
      <c r="CE7" s="24">
        <v>360.89</v>
      </c>
      <c r="CF7" s="24">
        <v>384.8</v>
      </c>
      <c r="CG7" s="24">
        <v>224.88</v>
      </c>
      <c r="CH7" s="24">
        <v>228.64</v>
      </c>
      <c r="CI7" s="24">
        <v>239.46</v>
      </c>
      <c r="CJ7" s="24">
        <v>233.15</v>
      </c>
      <c r="CK7" s="24">
        <v>252.17</v>
      </c>
      <c r="CL7" s="24">
        <v>225.78</v>
      </c>
      <c r="CM7" s="24">
        <v>51.7</v>
      </c>
      <c r="CN7" s="24">
        <v>52.55</v>
      </c>
      <c r="CO7" s="24">
        <v>50.6</v>
      </c>
      <c r="CP7" s="24">
        <v>50.2</v>
      </c>
      <c r="CQ7" s="24">
        <v>50.15</v>
      </c>
      <c r="CR7" s="24">
        <v>42.4</v>
      </c>
      <c r="CS7" s="24">
        <v>42.28</v>
      </c>
      <c r="CT7" s="24">
        <v>41.06</v>
      </c>
      <c r="CU7" s="24">
        <v>42.09</v>
      </c>
      <c r="CV7" s="24">
        <v>42.15</v>
      </c>
      <c r="CW7" s="24">
        <v>43.17</v>
      </c>
      <c r="CX7" s="24">
        <v>94.18</v>
      </c>
      <c r="CY7" s="24">
        <v>95.41</v>
      </c>
      <c r="CZ7" s="24">
        <v>96.01</v>
      </c>
      <c r="DA7" s="24">
        <v>96.24</v>
      </c>
      <c r="DB7" s="24">
        <v>96.16</v>
      </c>
      <c r="DC7" s="24">
        <v>84.19</v>
      </c>
      <c r="DD7" s="24">
        <v>84.34</v>
      </c>
      <c r="DE7" s="24">
        <v>84.34</v>
      </c>
      <c r="DF7" s="24">
        <v>84.73</v>
      </c>
      <c r="DG7" s="24">
        <v>84.21</v>
      </c>
      <c r="DH7" s="24">
        <v>86.31</v>
      </c>
      <c r="DI7" s="24">
        <v>38.06</v>
      </c>
      <c r="DJ7" s="24">
        <v>40.04</v>
      </c>
      <c r="DK7" s="24">
        <v>41.95</v>
      </c>
      <c r="DL7" s="24">
        <v>43.8</v>
      </c>
      <c r="DM7" s="24">
        <v>45.39</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2026-01-28T02:55:49Z</cp:lastPrinted>
  <dcterms:created xsi:type="dcterms:W3CDTF">2025-12-23T06:14:04Z</dcterms:created>
  <dcterms:modified xsi:type="dcterms:W3CDTF">2026-02-17T01:27:22Z</dcterms:modified>
  <cp:category/>
</cp:coreProperties>
</file>