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BFC4074D-E7E2-4713-8597-730398087EDA}" xr6:coauthVersionLast="47" xr6:coauthVersionMax="47" xr10:uidLastSave="{00000000-0000-0000-0000-000000000000}"/>
  <workbookProtection workbookAlgorithmName="SHA-512" workbookHashValue="GbKvDGgovD1hviAsnHxjJBWnr2jfVMQSVOI0wvkyQBqQ4AeGLApNi37ia5YK3rYEuaxogrV9F2Sk0vEtoaY7Ew==" workbookSaltValue="f4h/PBYof2KkKbmkj+Vong=="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AT10" i="4"/>
  <c r="AD10" i="4"/>
  <c r="I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<sst xmlns="http://schemas.openxmlformats.org/spreadsheetml/2006/main" count="231" uniqueCount="117">
  <si>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</si>
  <si>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</si>
  <si>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</si>
  <si>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</si>
  <si>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</si>
  <si>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</si>
  <si>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</si>
  <si>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</si>
  <si>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</si>
  <si>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</si>
  <si>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</si>
  <si>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</si>
  <si>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</si>
  <si>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</si>
  <si>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</si>
  <si>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</si>
  <si>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</si>
  <si>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</si>
  <si>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</si>
  <si>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</si>
  <si>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</si>
  <si>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</si>
  <si>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</si>
  <si>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</si>
  <si>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</si>
  <si>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</si>
  <si>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</si>
  <si>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</si>
  <si>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</si>
  <si>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</si>
  <si>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</si>
  <si>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</si>
  <si>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</si>
  <si>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</si>
  <si>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</si>
  <si>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</si>
  <si>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</si>
  <si>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</si>
  <si>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</si>
  <si>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</si>
  <si>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</si>
  <si>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</si>
  <si>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</si>
  <si>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</si>
  <si>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</si>
  <si>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</si>
  <si>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</si>
  <si>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</si>
  <si>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</si>
  <si>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</si>
  <si>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</si>
  <si>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</si>
  <si>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</si>
  <si>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</si>
  <si>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</si>
  <si>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</si>
  <si>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</si>
  <si>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</si>
  <si>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</si>
  <si>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</si>
  <si>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</si>
  <si>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</si>
  <si>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</si>
  <si>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</si>
  <si>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</si>
  <si>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</si>
  <si>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</si>
  <si>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</si>
  <si>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</si>
  <si>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</si>
  <si>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</si>
  <si>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</si>
  <si>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</si>
  <si>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</si>
  <si>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</si>
  <si>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</si>
  <si>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</si>
  <si>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</si>
  <si>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</si>
  <si>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</si>
  <si>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</si>
  <si>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</si>
  <si>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</si>
  <si>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</si>
  <si>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</si>
  <si>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</si>
  <si>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</si>
  <si>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</si>
  <si>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</si>
  <si>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</si>
  <si>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</si>
  <si>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</si>
  <si>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</si>
  <si>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</si>
  <si>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</si>
  <si>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</si>
  <si>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宇部市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</si>
  <si>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</si>
  <si>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</si>
  <si>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</si>
  <si>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</si>
  <si>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</si>
  <si>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</si>
  <si>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</si>
  <si>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</si>
  <si>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</si>
  <si>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</si>
  <si>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</si>
  <si>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</si>
  <si>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</si>
  <si>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</si>
  <si>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</si>
  <si>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</si>
  <si>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</si>
  <si>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公共下水道事業は、現時点においては黒字を計上しているが、人口減少に伴う使用料収益の減少や老朽化施設の改築・更新に要する経費の増大により経営状況はますます厳しくなっていくことが予想される。このような状況においても事業を継続していくために、従来努めてきた経費削減に加え、官民連携手法の活用による事業の効率化に努めるなど、一層の経営努力を行っていく必要がある。</t>
    <phoneticPr fontId="4"/>
  </si>
  <si>
    <t>　汚水処理に要する経費は使用料で賄えており、その結果、経常収支比率は100％を超え、単年度収支は黒字で推移している。
　資金の留保もできており、流動比率は100％を超えている。
　企業債については、令和3年度については、宇部・阿知須公共下水道組合の解散に伴う債務の承継により、残高が増加したが、新規発行額を償還額の範囲内とすることで残高の抑制に努めており、企業債残高対事業規模比率は類似団体の平均値よりも低い水準で推移している。
　施設利用率については、本市公共下水道事業は汚水と雨水の両方を処理する合流施設を有しており、その施設は雨天時を想定した処理能力となっているため、晴天時においては他団体に比べて低い水準になる特徴がある。
　水洗化率については上昇傾向にあり、引き続き水洗化促進の取り組みを行っていく。</t>
    <phoneticPr fontId="4"/>
  </si>
  <si>
    <t>　本市の公共下水道事業は事業着手から70年を経過しているが、有形固定資産減価償却率は類似団体の平均値よりも低い水準となっている。これは、本市の公共下水道事業が平成22年度に公営企業会計に移行するまでの減価償却累計額が反映されていないことによるものである。実際には施設の老朽化は、管渠老朽化率に示されるとおり、類似団体の平均値に比べ進んでいる状況にある。
　現在本市は国土交通省の示す「10年概成」に沿って下水道整備区域の見直しを行い、令和8年度までに新規整備を完了する予定としている。本格的に新規整備から維持管理の段階に移っており、既存施設の改築更新を積極的に進めている。
　老朽化したポンプ場の更新を優先的に進めていることから、管渠改善率は下降している。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</si>
</sst>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0.85</c:v>
                </c:pt>
                <c:pt idx="1">
                  <c:v>0.56999999999999995</c:v>
                </c:pt>
                <c:pt idx="2">
                  <c:v>0.24</c:v>
                </c:pt>
                <c:pt idx="3">
                  <c:v>0.2</c:v>
                </c:pt>
                <c:pt idx="4">
                  <c:v>0.18</c:v>
                </c:pt>
              </c:numCache>
            </c:numRef>
          </c:val>
          <c:extLst>
            <c:ext xmlns:c16="http://schemas.microsoft.com/office/drawing/2014/chart" uri="{C3380CC4-5D6E-409C-BE32-E72D297353CC}">
              <c16:uniqueId val="{00000000-4329-4042-9C9F-979B5EF084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4329-4042-9C9F-979B5EF084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53.21</c:v>
                </c:pt>
                <c:pt idx="1">
                  <c:v>52.96</c:v>
                </c:pt>
                <c:pt idx="2">
                  <c:v>50.46</c:v>
                </c:pt>
                <c:pt idx="3">
                  <c:v>50.35</c:v>
                </c:pt>
                <c:pt idx="4">
                  <c:v>53.68</c:v>
                </c:pt>
              </c:numCache>
            </c:numRef>
          </c:val>
          <c:extLst>
            <c:ext xmlns:c16="http://schemas.microsoft.com/office/drawing/2014/chart" uri="{C3380CC4-5D6E-409C-BE32-E72D297353CC}">
              <c16:uniqueId val="{00000000-1BB4-430C-BF92-80C6EA28F5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1BB4-430C-BF92-80C6EA28F5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96.46</c:v>
                </c:pt>
                <c:pt idx="1">
                  <c:v>96.23</c:v>
                </c:pt>
                <c:pt idx="2">
                  <c:v>96.62</c:v>
                </c:pt>
                <c:pt idx="3">
                  <c:v>96.5</c:v>
                </c:pt>
                <c:pt idx="4">
                  <c:v>96.91</c:v>
                </c:pt>
              </c:numCache>
            </c:numRef>
          </c:val>
          <c:extLst>
            <c:ext xmlns:c16="http://schemas.microsoft.com/office/drawing/2014/chart" uri="{C3380CC4-5D6E-409C-BE32-E72D297353CC}">
              <c16:uniqueId val="{00000000-247F-4978-9C18-333086C145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247F-4978-9C18-333086C145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109.94</c:v>
                </c:pt>
                <c:pt idx="1">
                  <c:v>106.93</c:v>
                </c:pt>
                <c:pt idx="2">
                  <c:v>106.15</c:v>
                </c:pt>
                <c:pt idx="3">
                  <c:v>105.4</c:v>
                </c:pt>
                <c:pt idx="4">
                  <c:v>103.48</c:v>
                </c:pt>
              </c:numCache>
            </c:numRef>
          </c:val>
          <c:extLst>
            <c:ext xmlns:c16="http://schemas.microsoft.com/office/drawing/2014/chart" uri="{C3380CC4-5D6E-409C-BE32-E72D297353CC}">
              <c16:uniqueId val="{00000000-7D89-417E-A1D5-DC78027B6F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7D89-417E-A1D5-DC78027B6F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28.18</c:v>
                </c:pt>
                <c:pt idx="1">
                  <c:v>28.17</c:v>
                </c:pt>
                <c:pt idx="2">
                  <c:v>30.68</c:v>
                </c:pt>
                <c:pt idx="3">
                  <c:v>29.92</c:v>
                </c:pt>
                <c:pt idx="4">
                  <c:v>32</c:v>
                </c:pt>
              </c:numCache>
            </c:numRef>
          </c:val>
          <c:extLst>
            <c:ext xmlns:c16="http://schemas.microsoft.com/office/drawing/2014/chart" uri="{C3380CC4-5D6E-409C-BE32-E72D297353CC}">
              <c16:uniqueId val="{00000000-9740-4ADD-8083-2570E410BA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9740-4ADD-8083-2570E410BA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7.58</c:v>
                </c:pt>
                <c:pt idx="1">
                  <c:v>6.61</c:v>
                </c:pt>
                <c:pt idx="2">
                  <c:v>8.23</c:v>
                </c:pt>
                <c:pt idx="3">
                  <c:v>8.67</c:v>
                </c:pt>
                <c:pt idx="4">
                  <c:v>9.3800000000000008</c:v>
                </c:pt>
              </c:numCache>
            </c:numRef>
          </c:val>
          <c:extLst>
            <c:ext xmlns:c16="http://schemas.microsoft.com/office/drawing/2014/chart" uri="{C3380CC4-5D6E-409C-BE32-E72D297353CC}">
              <c16:uniqueId val="{00000000-6BC6-429B-AC95-D68F77921A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6BC6-429B-AC95-D68F77921A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BE-49B1-84EC-14EF23246C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FEBE-49B1-84EC-14EF23246C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167.71</c:v>
                </c:pt>
                <c:pt idx="1">
                  <c:v>165.96</c:v>
                </c:pt>
                <c:pt idx="2">
                  <c:v>146.12</c:v>
                </c:pt>
                <c:pt idx="3">
                  <c:v>117.19</c:v>
                </c:pt>
                <c:pt idx="4">
                  <c:v>113.71</c:v>
                </c:pt>
              </c:numCache>
            </c:numRef>
          </c:val>
          <c:extLst>
            <c:ext xmlns:c16="http://schemas.microsoft.com/office/drawing/2014/chart" uri="{C3380CC4-5D6E-409C-BE32-E72D297353CC}">
              <c16:uniqueId val="{00000000-6F31-415E-832D-8A7C5549FE9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6F31-415E-832D-8A7C5549FE9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642.73</c:v>
                </c:pt>
                <c:pt idx="1">
                  <c:v>749.98</c:v>
                </c:pt>
                <c:pt idx="2">
                  <c:v>746.26</c:v>
                </c:pt>
                <c:pt idx="3">
                  <c:v>564.88</c:v>
                </c:pt>
                <c:pt idx="4">
                  <c:v>500.25</c:v>
                </c:pt>
              </c:numCache>
            </c:numRef>
          </c:val>
          <c:extLst>
            <c:ext xmlns:c16="http://schemas.microsoft.com/office/drawing/2014/chart" uri="{C3380CC4-5D6E-409C-BE32-E72D297353CC}">
              <c16:uniqueId val="{00000000-8C05-47DD-B195-30B8804E15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8C05-47DD-B195-30B8804E15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D18-4E78-A1B8-E7F1FECFB8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0D18-4E78-A1B8-E7F1FECFB8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170.36</c:v>
                </c:pt>
                <c:pt idx="1">
                  <c:v>170.83</c:v>
                </c:pt>
                <c:pt idx="2">
                  <c:v>171.29</c:v>
                </c:pt>
                <c:pt idx="3">
                  <c:v>171.89</c:v>
                </c:pt>
                <c:pt idx="4">
                  <c:v>172.33</c:v>
                </c:pt>
              </c:numCache>
            </c:numRef>
          </c:val>
          <c:extLst>
            <c:ext xmlns:c16="http://schemas.microsoft.com/office/drawing/2014/chart" uri="{C3380CC4-5D6E-409C-BE32-E72D297353CC}">
              <c16:uniqueId val="{00000000-0D45-46A8-B6CB-81BF52FA57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0D45-46A8-B6CB-81BF52FA57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宇部市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非設置</v>
      </c>
      <c r="AE8" s="65"/>
      <c r="AF8" s="65"/>
      <c r="AG8" s="65"/>
      <c r="AH8" s="65"/>
      <c r="AI8" s="65"/>
      <c r="AJ8" s="65"/>
      <c r="AK8" s="3"/>
      <c r="AL8" s="45">
        <f>データ!S6</f>
        <v>156438</v>
      </c>
      <c r="AM8" s="45"/>
      <c r="AN8" s="45"/>
      <c r="AO8" s="45"/>
      <c r="AP8" s="45"/>
      <c r="AQ8" s="45"/>
      <c r="AR8" s="45"/>
      <c r="AS8" s="45"/>
      <c r="AT8" s="44">
        <f>データ!T6</f>
        <v>287.05</v>
      </c>
      <c r="AU8" s="44"/>
      <c r="AV8" s="44"/>
      <c r="AW8" s="44"/>
      <c r="AX8" s="44"/>
      <c r="AY8" s="44"/>
      <c r="AZ8" s="44"/>
      <c r="BA8" s="44"/>
      <c r="BB8" s="44">
        <f>データ!U6</f>
        <v>544.99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68.78</v>
      </c>
      <c r="J10" s="44"/>
      <c r="K10" s="44"/>
      <c r="L10" s="44"/>
      <c r="M10" s="44"/>
      <c r="N10" s="44"/>
      <c r="O10" s="44"/>
      <c r="P10" s="44">
        <f>データ!P6</f>
        <v>79.72</v>
      </c>
      <c r="Q10" s="44"/>
      <c r="R10" s="44"/>
      <c r="S10" s="44"/>
      <c r="T10" s="44"/>
      <c r="U10" s="44"/>
      <c r="V10" s="44"/>
      <c r="W10" s="44">
        <f>データ!Q6</f>
        <v>67.08</v>
      </c>
      <c r="X10" s="44"/>
      <c r="Y10" s="44"/>
      <c r="Z10" s="44"/>
      <c r="AA10" s="44"/>
      <c r="AB10" s="44"/>
      <c r="AC10" s="44"/>
      <c r="AD10" s="45">
        <f>データ!R6</f>
        <v>3135</v>
      </c>
      <c r="AE10" s="45"/>
      <c r="AF10" s="45"/>
      <c r="AG10" s="45"/>
      <c r="AH10" s="45"/>
      <c r="AI10" s="45"/>
      <c r="AJ10" s="45"/>
      <c r="AK10" s="2"/>
      <c r="AL10" s="45">
        <f>データ!V6</f>
        <v>123963</v>
      </c>
      <c r="AM10" s="45"/>
      <c r="AN10" s="45"/>
      <c r="AO10" s="45"/>
      <c r="AP10" s="45"/>
      <c r="AQ10" s="45"/>
      <c r="AR10" s="45"/>
      <c r="AS10" s="45"/>
      <c r="AT10" s="44">
        <f>データ!W6</f>
        <v>35.229999999999997</v>
      </c>
      <c r="AU10" s="44"/>
      <c r="AV10" s="44"/>
      <c r="AW10" s="44"/>
      <c r="AX10" s="44"/>
      <c r="AY10" s="44"/>
      <c r="AZ10" s="44"/>
      <c r="BA10" s="44"/>
      <c r="BB10" s="44">
        <f>データ!X6</f>
        <v>3518.68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31bejbhFS1SC0Md+HlKNwzCSKaIAKzZQMGvFcKkcuGautb4vO4GK5puFjzwE8Rb0EAyGD1wd1wu2ZlCSiEelA==" saltValue="7NpIFmsff++j0vxzSzMk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352021</v>
      </c>
      <c r="D6" s="19">
        <f t="shared" si="3"/>
        <v>46</v>
      </c>
      <c r="E6" s="19">
        <f t="shared" si="3"/>
        <v>17</v>
      </c>
      <c r="F6" s="19">
        <f t="shared" si="3"/>
        <v>1</v>
      </c>
      <c r="G6" s="19">
        <f t="shared" si="3"/>
        <v>0</v>
      </c>
      <c r="H6" s="19" t="str">
        <f t="shared" si="3"/>
        <v>山口県　宇部市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68.78</v>
      </c>
      <c r="P6" s="20">
        <f t="shared" si="3"/>
        <v>79.72</v>
      </c>
      <c r="Q6" s="20">
        <f t="shared" si="3"/>
        <v>67.08</v>
      </c>
      <c r="R6" s="20">
        <f t="shared" si="3"/>
        <v>3135</v>
      </c>
      <c r="S6" s="20">
        <f t="shared" si="3"/>
        <v>156438</v>
      </c>
      <c r="T6" s="20">
        <f t="shared" si="3"/>
        <v>287.05</v>
      </c>
      <c r="U6" s="20">
        <f t="shared" si="3"/>
        <v>544.99</v>
      </c>
      <c r="V6" s="20">
        <f t="shared" si="3"/>
        <v>123963</v>
      </c>
      <c r="W6" s="20">
        <f t="shared" si="3"/>
        <v>35.229999999999997</v>
      </c>
      <c r="X6" s="20">
        <f t="shared" si="3"/>
        <v>3518.68</v>
      </c>
      <c r="Y6" s="21">
        <f>IF(Y7="",NA(),Y7)</f>
        <v>109.94</v>
      </c>
      <c r="Z6" s="21">
        <f t="shared" ref="Z6:AH6" si="4">IF(Z7="",NA(),Z7)</f>
        <v>106.93</v>
      </c>
      <c r="AA6" s="21">
        <f t="shared" si="4"/>
        <v>106.15</v>
      </c>
      <c r="AB6" s="21">
        <f t="shared" si="4"/>
        <v>105.4</v>
      </c>
      <c r="AC6" s="21">
        <f t="shared" si="4"/>
        <v>103.48</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167.71</v>
      </c>
      <c r="AV6" s="21">
        <f t="shared" ref="AV6:BD6" si="6">IF(AV7="",NA(),AV7)</f>
        <v>165.96</v>
      </c>
      <c r="AW6" s="21">
        <f t="shared" si="6"/>
        <v>146.12</v>
      </c>
      <c r="AX6" s="21">
        <f t="shared" si="6"/>
        <v>117.19</v>
      </c>
      <c r="AY6" s="21">
        <f t="shared" si="6"/>
        <v>113.71</v>
      </c>
      <c r="AZ6" s="21">
        <f t="shared" si="6"/>
        <v>60.82</v>
      </c>
      <c r="BA6" s="21">
        <f t="shared" si="6"/>
        <v>63.48</v>
      </c>
      <c r="BB6" s="21">
        <f t="shared" si="6"/>
        <v>65.510000000000005</v>
      </c>
      <c r="BC6" s="21">
        <f t="shared" si="6"/>
        <v>72.78</v>
      </c>
      <c r="BD6" s="21">
        <f t="shared" si="6"/>
        <v>74.56</v>
      </c>
      <c r="BE6" s="20" t="str">
        <f>IF(BE7="","",IF(BE7="-","【-】","【"&amp;SUBSTITUTE(TEXT(BE7,"#,##0.00"),"-","△")&amp;"】"))</f>
        <v>【82.75】</v>
      </c>
      <c r="BF6" s="21">
        <f>IF(BF7="",NA(),BF7)</f>
        <v>642.73</v>
      </c>
      <c r="BG6" s="21">
        <f t="shared" ref="BG6:BO6" si="7">IF(BG7="",NA(),BG7)</f>
        <v>749.98</v>
      </c>
      <c r="BH6" s="21">
        <f t="shared" si="7"/>
        <v>746.26</v>
      </c>
      <c r="BI6" s="21">
        <f t="shared" si="7"/>
        <v>564.88</v>
      </c>
      <c r="BJ6" s="21">
        <f t="shared" si="7"/>
        <v>500.25</v>
      </c>
      <c r="BK6" s="21">
        <f t="shared" si="7"/>
        <v>920.83</v>
      </c>
      <c r="BL6" s="21">
        <f t="shared" si="7"/>
        <v>874.02</v>
      </c>
      <c r="BM6" s="21">
        <f t="shared" si="7"/>
        <v>827.43</v>
      </c>
      <c r="BN6" s="21">
        <f t="shared" si="7"/>
        <v>790.32</v>
      </c>
      <c r="BO6" s="21">
        <f t="shared" si="7"/>
        <v>747.33</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99.82</v>
      </c>
      <c r="BW6" s="21">
        <f t="shared" si="8"/>
        <v>100.32</v>
      </c>
      <c r="BX6" s="21">
        <f t="shared" si="8"/>
        <v>99.71</v>
      </c>
      <c r="BY6" s="21">
        <f t="shared" si="8"/>
        <v>98.7</v>
      </c>
      <c r="BZ6" s="21">
        <f t="shared" si="8"/>
        <v>100.01</v>
      </c>
      <c r="CA6" s="20" t="str">
        <f>IF(CA7="","",IF(CA7="-","【-】","【"&amp;SUBSTITUTE(TEXT(CA7,"#,##0.00"),"-","△")&amp;"】"))</f>
        <v>【97.94】</v>
      </c>
      <c r="CB6" s="21">
        <f>IF(CB7="",NA(),CB7)</f>
        <v>170.36</v>
      </c>
      <c r="CC6" s="21">
        <f t="shared" ref="CC6:CK6" si="9">IF(CC7="",NA(),CC7)</f>
        <v>170.83</v>
      </c>
      <c r="CD6" s="21">
        <f t="shared" si="9"/>
        <v>171.29</v>
      </c>
      <c r="CE6" s="21">
        <f t="shared" si="9"/>
        <v>171.89</v>
      </c>
      <c r="CF6" s="21">
        <f t="shared" si="9"/>
        <v>172.33</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53.21</v>
      </c>
      <c r="CN6" s="21">
        <f t="shared" ref="CN6:CV6" si="10">IF(CN7="",NA(),CN7)</f>
        <v>52.96</v>
      </c>
      <c r="CO6" s="21">
        <f t="shared" si="10"/>
        <v>50.46</v>
      </c>
      <c r="CP6" s="21">
        <f t="shared" si="10"/>
        <v>50.35</v>
      </c>
      <c r="CQ6" s="21">
        <f t="shared" si="10"/>
        <v>53.68</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96.46</v>
      </c>
      <c r="CY6" s="21">
        <f t="shared" ref="CY6:DG6" si="11">IF(CY7="",NA(),CY7)</f>
        <v>96.23</v>
      </c>
      <c r="CZ6" s="21">
        <f t="shared" si="11"/>
        <v>96.62</v>
      </c>
      <c r="DA6" s="21">
        <f t="shared" si="11"/>
        <v>96.5</v>
      </c>
      <c r="DB6" s="21">
        <f t="shared" si="11"/>
        <v>96.91</v>
      </c>
      <c r="DC6" s="21">
        <f t="shared" si="11"/>
        <v>94.41</v>
      </c>
      <c r="DD6" s="21">
        <f t="shared" si="11"/>
        <v>94.43</v>
      </c>
      <c r="DE6" s="21">
        <f t="shared" si="11"/>
        <v>94.58</v>
      </c>
      <c r="DF6" s="21">
        <f t="shared" si="11"/>
        <v>94.69</v>
      </c>
      <c r="DG6" s="21">
        <f t="shared" si="11"/>
        <v>94.81</v>
      </c>
      <c r="DH6" s="20" t="str">
        <f>IF(DH7="","",IF(DH7="-","【-】","【"&amp;SUBSTITUTE(TEXT(DH7,"#,##0.00"),"-","△")&amp;"】"))</f>
        <v>【96.00】</v>
      </c>
      <c r="DI6" s="21">
        <f>IF(DI7="",NA(),DI7)</f>
        <v>28.18</v>
      </c>
      <c r="DJ6" s="21">
        <f t="shared" ref="DJ6:DR6" si="12">IF(DJ7="",NA(),DJ7)</f>
        <v>28.17</v>
      </c>
      <c r="DK6" s="21">
        <f t="shared" si="12"/>
        <v>30.68</v>
      </c>
      <c r="DL6" s="21">
        <f t="shared" si="12"/>
        <v>29.92</v>
      </c>
      <c r="DM6" s="21">
        <f t="shared" si="12"/>
        <v>32</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7.58</v>
      </c>
      <c r="DU6" s="21">
        <f t="shared" ref="DU6:EC6" si="13">IF(DU7="",NA(),DU7)</f>
        <v>6.61</v>
      </c>
      <c r="DV6" s="21">
        <f t="shared" si="13"/>
        <v>8.23</v>
      </c>
      <c r="DW6" s="21">
        <f t="shared" si="13"/>
        <v>8.67</v>
      </c>
      <c r="DX6" s="21">
        <f t="shared" si="13"/>
        <v>9.3800000000000008</v>
      </c>
      <c r="DY6" s="21">
        <f t="shared" si="13"/>
        <v>5.18</v>
      </c>
      <c r="DZ6" s="21">
        <f t="shared" si="13"/>
        <v>6.01</v>
      </c>
      <c r="EA6" s="21">
        <f t="shared" si="13"/>
        <v>6.84</v>
      </c>
      <c r="EB6" s="21">
        <f t="shared" si="13"/>
        <v>7.69</v>
      </c>
      <c r="EC6" s="21">
        <f t="shared" si="13"/>
        <v>8.39</v>
      </c>
      <c r="ED6" s="20" t="str">
        <f>IF(ED7="","",IF(ED7="-","【-】","【"&amp;SUBSTITUTE(TEXT(ED7,"#,##0.00"),"-","△")&amp;"】"))</f>
        <v>【9.46】</v>
      </c>
      <c r="EE6" s="21">
        <f>IF(EE7="",NA(),EE7)</f>
        <v>0.85</v>
      </c>
      <c r="EF6" s="21">
        <f t="shared" ref="EF6:EN6" si="14">IF(EF7="",NA(),EF7)</f>
        <v>0.56999999999999995</v>
      </c>
      <c r="EG6" s="21">
        <f t="shared" si="14"/>
        <v>0.24</v>
      </c>
      <c r="EH6" s="21">
        <f t="shared" si="14"/>
        <v>0.2</v>
      </c>
      <c r="EI6" s="21">
        <f t="shared" si="14"/>
        <v>0.18</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352021</v>
      </c>
      <c r="D7" s="23">
        <v>46</v>
      </c>
      <c r="E7" s="23">
        <v>17</v>
      </c>
      <c r="F7" s="23">
        <v>1</v>
      </c>
      <c r="G7" s="23">
        <v>0</v>
      </c>
      <c r="H7" s="23" t="s">
        <v>96</v>
      </c>
      <c r="I7" s="23" t="s">
        <v>97</v>
      </c>
      <c r="J7" s="23" t="s">
        <v>98</v>
      </c>
      <c r="K7" s="23" t="s">
        <v>99</v>
      </c>
      <c r="L7" s="23" t="s">
        <v>100</v>
      </c>
      <c r="M7" s="23" t="s">
        <v>101</v>
      </c>
      <c r="N7" s="24" t="s">
        <v>102</v>
      </c>
      <c r="O7" s="24">
        <v>68.78</v>
      </c>
      <c r="P7" s="24">
        <v>79.72</v>
      </c>
      <c r="Q7" s="24">
        <v>67.08</v>
      </c>
      <c r="R7" s="24">
        <v>3135</v>
      </c>
      <c r="S7" s="24">
        <v>156438</v>
      </c>
      <c r="T7" s="24">
        <v>287.05</v>
      </c>
      <c r="U7" s="24">
        <v>544.99</v>
      </c>
      <c r="V7" s="24">
        <v>123963</v>
      </c>
      <c r="W7" s="24">
        <v>35.229999999999997</v>
      </c>
      <c r="X7" s="24">
        <v>3518.68</v>
      </c>
      <c r="Y7" s="24">
        <v>109.94</v>
      </c>
      <c r="Z7" s="24">
        <v>106.93</v>
      </c>
      <c r="AA7" s="24">
        <v>106.15</v>
      </c>
      <c r="AB7" s="24">
        <v>105.4</v>
      </c>
      <c r="AC7" s="24">
        <v>103.48</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167.71</v>
      </c>
      <c r="AV7" s="24">
        <v>165.96</v>
      </c>
      <c r="AW7" s="24">
        <v>146.12</v>
      </c>
      <c r="AX7" s="24">
        <v>117.19</v>
      </c>
      <c r="AY7" s="24">
        <v>113.71</v>
      </c>
      <c r="AZ7" s="24">
        <v>60.82</v>
      </c>
      <c r="BA7" s="24">
        <v>63.48</v>
      </c>
      <c r="BB7" s="24">
        <v>65.510000000000005</v>
      </c>
      <c r="BC7" s="24">
        <v>72.78</v>
      </c>
      <c r="BD7" s="24">
        <v>74.56</v>
      </c>
      <c r="BE7" s="24">
        <v>82.75</v>
      </c>
      <c r="BF7" s="24">
        <v>642.73</v>
      </c>
      <c r="BG7" s="24">
        <v>749.98</v>
      </c>
      <c r="BH7" s="24">
        <v>746.26</v>
      </c>
      <c r="BI7" s="24">
        <v>564.88</v>
      </c>
      <c r="BJ7" s="24">
        <v>500.25</v>
      </c>
      <c r="BK7" s="24">
        <v>920.83</v>
      </c>
      <c r="BL7" s="24">
        <v>874.02</v>
      </c>
      <c r="BM7" s="24">
        <v>827.43</v>
      </c>
      <c r="BN7" s="24">
        <v>790.32</v>
      </c>
      <c r="BO7" s="24">
        <v>747.33</v>
      </c>
      <c r="BP7" s="24">
        <v>602.55999999999995</v>
      </c>
      <c r="BQ7" s="24">
        <v>100</v>
      </c>
      <c r="BR7" s="24">
        <v>100</v>
      </c>
      <c r="BS7" s="24">
        <v>100</v>
      </c>
      <c r="BT7" s="24">
        <v>100</v>
      </c>
      <c r="BU7" s="24">
        <v>100</v>
      </c>
      <c r="BV7" s="24">
        <v>99.82</v>
      </c>
      <c r="BW7" s="24">
        <v>100.32</v>
      </c>
      <c r="BX7" s="24">
        <v>99.71</v>
      </c>
      <c r="BY7" s="24">
        <v>98.7</v>
      </c>
      <c r="BZ7" s="24">
        <v>100.01</v>
      </c>
      <c r="CA7" s="24">
        <v>97.94</v>
      </c>
      <c r="CB7" s="24">
        <v>170.36</v>
      </c>
      <c r="CC7" s="24">
        <v>170.83</v>
      </c>
      <c r="CD7" s="24">
        <v>171.29</v>
      </c>
      <c r="CE7" s="24">
        <v>171.89</v>
      </c>
      <c r="CF7" s="24">
        <v>172.33</v>
      </c>
      <c r="CG7" s="24">
        <v>156.77000000000001</v>
      </c>
      <c r="CH7" s="24">
        <v>157.63999999999999</v>
      </c>
      <c r="CI7" s="24">
        <v>159.59</v>
      </c>
      <c r="CJ7" s="24">
        <v>160.65</v>
      </c>
      <c r="CK7" s="24">
        <v>160.6</v>
      </c>
      <c r="CL7" s="24">
        <v>140.97999999999999</v>
      </c>
      <c r="CM7" s="24">
        <v>53.21</v>
      </c>
      <c r="CN7" s="24">
        <v>52.96</v>
      </c>
      <c r="CO7" s="24">
        <v>50.46</v>
      </c>
      <c r="CP7" s="24">
        <v>50.35</v>
      </c>
      <c r="CQ7" s="24">
        <v>53.68</v>
      </c>
      <c r="CR7" s="24">
        <v>67</v>
      </c>
      <c r="CS7" s="24">
        <v>66.650000000000006</v>
      </c>
      <c r="CT7" s="24">
        <v>64.45</v>
      </c>
      <c r="CU7" s="24">
        <v>65.11</v>
      </c>
      <c r="CV7" s="24">
        <v>65.540000000000006</v>
      </c>
      <c r="CW7" s="24">
        <v>60.13</v>
      </c>
      <c r="CX7" s="24">
        <v>96.46</v>
      </c>
      <c r="CY7" s="24">
        <v>96.23</v>
      </c>
      <c r="CZ7" s="24">
        <v>96.62</v>
      </c>
      <c r="DA7" s="24">
        <v>96.5</v>
      </c>
      <c r="DB7" s="24">
        <v>96.91</v>
      </c>
      <c r="DC7" s="24">
        <v>94.41</v>
      </c>
      <c r="DD7" s="24">
        <v>94.43</v>
      </c>
      <c r="DE7" s="24">
        <v>94.58</v>
      </c>
      <c r="DF7" s="24">
        <v>94.69</v>
      </c>
      <c r="DG7" s="24">
        <v>94.81</v>
      </c>
      <c r="DH7" s="24">
        <v>96</v>
      </c>
      <c r="DI7" s="24">
        <v>28.18</v>
      </c>
      <c r="DJ7" s="24">
        <v>28.17</v>
      </c>
      <c r="DK7" s="24">
        <v>30.68</v>
      </c>
      <c r="DL7" s="24">
        <v>29.92</v>
      </c>
      <c r="DM7" s="24">
        <v>32</v>
      </c>
      <c r="DN7" s="24">
        <v>34.15</v>
      </c>
      <c r="DO7" s="24">
        <v>35.53</v>
      </c>
      <c r="DP7" s="24">
        <v>37.51</v>
      </c>
      <c r="DQ7" s="24">
        <v>38.869999999999997</v>
      </c>
      <c r="DR7" s="24">
        <v>40.36</v>
      </c>
      <c r="DS7" s="24">
        <v>42.2</v>
      </c>
      <c r="DT7" s="24">
        <v>7.58</v>
      </c>
      <c r="DU7" s="24">
        <v>6.61</v>
      </c>
      <c r="DV7" s="24">
        <v>8.23</v>
      </c>
      <c r="DW7" s="24">
        <v>8.67</v>
      </c>
      <c r="DX7" s="24">
        <v>9.3800000000000008</v>
      </c>
      <c r="DY7" s="24">
        <v>5.18</v>
      </c>
      <c r="DZ7" s="24">
        <v>6.01</v>
      </c>
      <c r="EA7" s="24">
        <v>6.84</v>
      </c>
      <c r="EB7" s="24">
        <v>7.69</v>
      </c>
      <c r="EC7" s="24">
        <v>8.39</v>
      </c>
      <c r="ED7" s="24">
        <v>9.4600000000000009</v>
      </c>
      <c r="EE7" s="24">
        <v>0.85</v>
      </c>
      <c r="EF7" s="24">
        <v>0.56999999999999995</v>
      </c>
      <c r="EG7" s="24">
        <v>0.24</v>
      </c>
      <c r="EH7" s="24">
        <v>0.2</v>
      </c>
      <c r="EI7" s="24">
        <v>0.18</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2025-12-23T06:04:43Z</dcterms:created>
  <dcterms:modified xsi:type="dcterms:W3CDTF">2026-02-17T01:36:53Z</dcterms:modified>
  <cp:category/>
</cp:coreProperties>
</file>