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FA6E86B5-1DA4-4F52-8DBE-4B33A6BBFC29}" xr6:coauthVersionLast="47" xr6:coauthVersionMax="47" xr10:uidLastSave="{00000000-0000-0000-0000-000000000000}"/>
  <workbookProtection workbookAlgorithmName="SHA-512" workbookHashValue="vPPXblgTLf+6dyeQAG/idAMnBShxJpRRAA6vub4tp/XJ7eTRgiKO0/wV5RGaBXoCUd2YVyW3arbkme82iRh8Aw==" workbookSaltValue="74ZGG970wu8X6gdquvNaoQ=="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BB10" i="4"/>
  <c r="AT10" i="4"/>
  <c r="P10" i="4"/>
  <c r="AT8" i="4"/>
  <c r="W8" i="4"/>
  <c r="P8" i="4"/>
  <c r="B6" i="4"/>
</calcChain>
</file>

<file path=xl/sharedStrings.xml><?xml version="1.0" encoding="utf-8"?>
<sst xmlns="http://schemas.openxmlformats.org/spreadsheetml/2006/main" count="231" uniqueCount="119">
  <si>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</si>
  <si>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</si>
  <si>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</si>
  <si>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</si>
  <si>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</si>
  <si>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</si>
  <si>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</si>
  <si>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</si>
  <si>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</si>
  <si>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</si>
  <si>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</si>
  <si>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</si>
  <si>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</si>
  <si>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</si>
  <si>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</si>
  <si>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</si>
  <si>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</si>
  <si>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</si>
  <si>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</si>
  <si>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</si>
  <si>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</si>
  <si>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</si>
  <si>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</si>
  <si>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</si>
  <si>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</si>
  <si>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</si>
  <si>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</si>
  <si>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</si>
  <si>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</si>
  <si>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</si>
  <si>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</si>
  <si>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</si>
  <si>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</si>
  <si>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</si>
  <si>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</si>
  <si>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</si>
  <si>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</si>
  <si>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</si>
  <si>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</si>
  <si>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</si>
  <si>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</si>
  <si>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</si>
  <si>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</si>
  <si>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</si>
  <si>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</si>
  <si>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</si>
  <si>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</si>
  <si>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</si>
  <si>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</si>
  <si>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</si>
  <si>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</si>
  <si>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</si>
  <si>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</si>
  <si>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</si>
  <si>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</si>
  <si>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</si>
  <si>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</si>
  <si>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</si>
  <si>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</si>
  <si>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</si>
  <si>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</si>
  <si>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</si>
  <si>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</si>
  <si>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</si>
  <si>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</si>
  <si>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</si>
  <si>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</si>
  <si>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</si>
  <si>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</si>
  <si>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</si>
  <si>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</si>
  <si>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</si>
  <si>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</si>
  <si>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</si>
  <si>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</si>
  <si>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</si>
  <si>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</si>
  <si>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</si>
  <si>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</si>
  <si>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</si>
  <si>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</si>
  <si>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</si>
  <si>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</si>
  <si>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</si>
  <si>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</si>
  <si>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</si>
  <si>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</si>
  <si>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</si>
  <si>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</si>
  <si>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</si>
  <si>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</si>
  <si>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</si>
  <si>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</si>
  <si>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</si>
  <si>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</si>
  <si>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</si>
  <si>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山口市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</si>
  <si>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</si>
  <si>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</si>
  <si>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</si>
  <si>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</si>
  <si>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</si>
  <si>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</si>
  <si>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</si>
  <si>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</si>
  <si>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</si>
  <si>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</si>
  <si>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</si>
  <si>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</si>
  <si>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</si>
  <si>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</si>
  <si>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</si>
  <si>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</si>
  <si>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</si>
  <si>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</si>
  <si>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</si>
  <si>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①②③有形固定資産減価償却率、管渠老朽化率及び管渠改善率は、類似団体平均値よりも低い数値となっている。
　管渠の多くは昭和50年代以降に布設されており、耐用年数を経過したものは少なく、老朽化は進んでいないが、30年超の管は計画的に調査を実施するなど、状態監視保全による管理に取り組んでいる。
　施設設備は、ストックマネジメント計画に基づいて改築を実施しており、引き続き、計画的に管理を行っていく必要がある。</t>
    <phoneticPr fontId="4"/>
  </si>
  <si>
    <t>①②経常収支比率は100%を超えており、累積欠損金も発生しておらず、黒字経営を維持している。
③流動比率は、類似団体平均値より高くなっているが、100%を下回っている。これは負債として基準内繰入金を財源とする企業債償還金が含まれていることが大きな要因である。
④企業債残高対事業規模比率は、老朽施設の更新期を迎えておらず、類似団体平均値よりも企業債残高の規模が小さくなっている。
⑤経費回収率は、委託料などの維持管理費用が増加したため、100%を下回り、使用料で回収すべき経費が使用料収入で賄えていない。
⑥汚水処理原価は、物価上昇の影響による費用の増加で前年度より増加している。
⑦施設利用率は、類似団体平均値より低くなっているが、未普及地域の整備途中であり、処理場に先行投資していることが原因と考えている。
⑧水洗化率は、ほぼ同水準で推移しており、類似団体平均値よりも公共下水道への接続が進んでいる。</t>
    <rPh sb="243" eb="245">
      <t>シタマワ</t>
    </rPh>
    <phoneticPr fontId="4"/>
  </si>
  <si>
    <t>　経常収支比率は100%を超えているものの、物価上昇の影響により委託料などの維持管理費用が増加したため、経費回収率が100%を下回り、汚水処理に要する費用を使用料収入で賄えていない状態である。
　今後も、人口減少により使用料収入は減少し、物価上昇や老朽施設の更新により費用が増加する見通しであることから、令和7年度から使用料の改定を実施することとした。 
　引き続き将来にわたって安定した下水道サービスが提供できるよう、経営戦略に基づき、未普及地域の整備や、ストックマネジメント計画に基づく老朽施設の改築などの施設整備を着実に進めるとともに、物価や金利の動向を注視しながら、安定した事業運営に努める。</t>
    <rPh sb="52" eb="57">
      <t>ケイヒカイシュウリツ</t>
    </rPh>
    <rPh sb="63" eb="65">
      <t>シタマワ</t>
    </rPh>
    <rPh sb="90" eb="92">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</si>
</sst>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0.01</c:v>
                </c:pt>
                <c:pt idx="2">
                  <c:v>7.0000000000000007E-2</c:v>
                </c:pt>
                <c:pt idx="3">
                  <c:v>0.03</c:v>
                </c:pt>
                <c:pt idx="4">
                  <c:v>0.06</c:v>
                </c:pt>
              </c:numCache>
            </c:numRef>
          </c:val>
          <c:extLst>
            <c:ext xmlns:c16="http://schemas.microsoft.com/office/drawing/2014/chart" uri="{C3380CC4-5D6E-409C-BE32-E72D297353CC}">
              <c16:uniqueId val="{00000000-FBB2-4727-AB1C-1ADB7B5A61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FBB2-4727-AB1C-1ADB7B5A61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60.87</c:v>
                </c:pt>
                <c:pt idx="1">
                  <c:v>61</c:v>
                </c:pt>
                <c:pt idx="2">
                  <c:v>61.41</c:v>
                </c:pt>
                <c:pt idx="3">
                  <c:v>62</c:v>
                </c:pt>
                <c:pt idx="4">
                  <c:v>62.68</c:v>
                </c:pt>
              </c:numCache>
            </c:numRef>
          </c:val>
          <c:extLst>
            <c:ext xmlns:c16="http://schemas.microsoft.com/office/drawing/2014/chart" uri="{C3380CC4-5D6E-409C-BE32-E72D297353CC}">
              <c16:uniqueId val="{00000000-D48F-420B-B48A-F92DB81F4B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D48F-420B-B48A-F92DB81F4B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96.94</c:v>
                </c:pt>
                <c:pt idx="1">
                  <c:v>97.16</c:v>
                </c:pt>
                <c:pt idx="2">
                  <c:v>97.3</c:v>
                </c:pt>
                <c:pt idx="3">
                  <c:v>97.24</c:v>
                </c:pt>
                <c:pt idx="4">
                  <c:v>97.42</c:v>
                </c:pt>
              </c:numCache>
            </c:numRef>
          </c:val>
          <c:extLst>
            <c:ext xmlns:c16="http://schemas.microsoft.com/office/drawing/2014/chart" uri="{C3380CC4-5D6E-409C-BE32-E72D297353CC}">
              <c16:uniqueId val="{00000000-CF12-4D07-8DC7-0718D356F8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CF12-4D07-8DC7-0718D356F8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104.14</c:v>
                </c:pt>
                <c:pt idx="1">
                  <c:v>104.19</c:v>
                </c:pt>
                <c:pt idx="2">
                  <c:v>103.72</c:v>
                </c:pt>
                <c:pt idx="3">
                  <c:v>103.42</c:v>
                </c:pt>
                <c:pt idx="4">
                  <c:v>100.13</c:v>
                </c:pt>
              </c:numCache>
            </c:numRef>
          </c:val>
          <c:extLst>
            <c:ext xmlns:c16="http://schemas.microsoft.com/office/drawing/2014/chart" uri="{C3380CC4-5D6E-409C-BE32-E72D297353CC}">
              <c16:uniqueId val="{00000000-6426-4BC2-A7D0-3C1E934FCE9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6426-4BC2-A7D0-3C1E934FCE9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31.89</c:v>
                </c:pt>
                <c:pt idx="1">
                  <c:v>32.880000000000003</c:v>
                </c:pt>
                <c:pt idx="2">
                  <c:v>34.58</c:v>
                </c:pt>
                <c:pt idx="3">
                  <c:v>36.94</c:v>
                </c:pt>
                <c:pt idx="4">
                  <c:v>38.869999999999997</c:v>
                </c:pt>
              </c:numCache>
            </c:numRef>
          </c:val>
          <c:extLst>
            <c:ext xmlns:c16="http://schemas.microsoft.com/office/drawing/2014/chart" uri="{C3380CC4-5D6E-409C-BE32-E72D297353CC}">
              <c16:uniqueId val="{00000000-E28C-4E93-B70E-58B0682976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E28C-4E93-B70E-58B0682976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1.07</c:v>
                </c:pt>
                <c:pt idx="1">
                  <c:v>1.05</c:v>
                </c:pt>
                <c:pt idx="2">
                  <c:v>1.33</c:v>
                </c:pt>
                <c:pt idx="3">
                  <c:v>1.61</c:v>
                </c:pt>
                <c:pt idx="4">
                  <c:v>1.84</c:v>
                </c:pt>
              </c:numCache>
            </c:numRef>
          </c:val>
          <c:extLst>
            <c:ext xmlns:c16="http://schemas.microsoft.com/office/drawing/2014/chart" uri="{C3380CC4-5D6E-409C-BE32-E72D297353CC}">
              <c16:uniqueId val="{00000000-7358-463A-8EA6-11264B3A89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7358-463A-8EA6-11264B3A89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15-4A3A-B5A5-0A6FDF627C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B715-4A3A-B5A5-0A6FDF627C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66.59</c:v>
                </c:pt>
                <c:pt idx="1">
                  <c:v>77.319999999999993</c:v>
                </c:pt>
                <c:pt idx="2">
                  <c:v>67.36</c:v>
                </c:pt>
                <c:pt idx="3">
                  <c:v>77.540000000000006</c:v>
                </c:pt>
                <c:pt idx="4">
                  <c:v>78.819999999999993</c:v>
                </c:pt>
              </c:numCache>
            </c:numRef>
          </c:val>
          <c:extLst>
            <c:ext xmlns:c16="http://schemas.microsoft.com/office/drawing/2014/chart" uri="{C3380CC4-5D6E-409C-BE32-E72D297353CC}">
              <c16:uniqueId val="{00000000-50A2-40F6-B97A-DC479FD87C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50A2-40F6-B97A-DC479FD87C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568.34</c:v>
                </c:pt>
                <c:pt idx="1">
                  <c:v>559.54999999999995</c:v>
                </c:pt>
                <c:pt idx="2">
                  <c:v>553.9</c:v>
                </c:pt>
                <c:pt idx="3">
                  <c:v>533.38</c:v>
                </c:pt>
                <c:pt idx="4">
                  <c:v>523.13</c:v>
                </c:pt>
              </c:numCache>
            </c:numRef>
          </c:val>
          <c:extLst>
            <c:ext xmlns:c16="http://schemas.microsoft.com/office/drawing/2014/chart" uri="{C3380CC4-5D6E-409C-BE32-E72D297353CC}">
              <c16:uniqueId val="{00000000-8CB4-4E8E-B045-D10B8D3B5F2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8CB4-4E8E-B045-D10B8D3B5F2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100.02</c:v>
                </c:pt>
                <c:pt idx="1">
                  <c:v>100.02</c:v>
                </c:pt>
                <c:pt idx="2">
                  <c:v>100.02</c:v>
                </c:pt>
                <c:pt idx="3">
                  <c:v>100.02</c:v>
                </c:pt>
                <c:pt idx="4">
                  <c:v>94.07</c:v>
                </c:pt>
              </c:numCache>
            </c:numRef>
          </c:val>
          <c:extLst>
            <c:ext xmlns:c16="http://schemas.microsoft.com/office/drawing/2014/chart" uri="{C3380CC4-5D6E-409C-BE32-E72D297353CC}">
              <c16:uniqueId val="{00000000-CC29-4A2C-B4D7-80912EDABC2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CC29-4A2C-B4D7-80912EDABC2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160.27000000000001</c:v>
                </c:pt>
                <c:pt idx="1">
                  <c:v>160.28</c:v>
                </c:pt>
                <c:pt idx="2">
                  <c:v>160.30000000000001</c:v>
                </c:pt>
                <c:pt idx="3">
                  <c:v>160.69</c:v>
                </c:pt>
                <c:pt idx="4">
                  <c:v>170.71</c:v>
                </c:pt>
              </c:numCache>
            </c:numRef>
          </c:val>
          <c:extLst>
            <c:ext xmlns:c16="http://schemas.microsoft.com/office/drawing/2014/chart" uri="{C3380CC4-5D6E-409C-BE32-E72D297353CC}">
              <c16:uniqueId val="{00000000-A5FE-4D40-9656-DBF430D19B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A5FE-4D40-9656-DBF430D19B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山口市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5">
        <f>データ!S6</f>
        <v>185982</v>
      </c>
      <c r="AM8" s="45"/>
      <c r="AN8" s="45"/>
      <c r="AO8" s="45"/>
      <c r="AP8" s="45"/>
      <c r="AQ8" s="45"/>
      <c r="AR8" s="45"/>
      <c r="AS8" s="45"/>
      <c r="AT8" s="44">
        <f>データ!T6</f>
        <v>1023.22</v>
      </c>
      <c r="AU8" s="44"/>
      <c r="AV8" s="44"/>
      <c r="AW8" s="44"/>
      <c r="AX8" s="44"/>
      <c r="AY8" s="44"/>
      <c r="AZ8" s="44"/>
      <c r="BA8" s="44"/>
      <c r="BB8" s="44">
        <f>データ!U6</f>
        <v>181.76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61.5</v>
      </c>
      <c r="J10" s="44"/>
      <c r="K10" s="44"/>
      <c r="L10" s="44"/>
      <c r="M10" s="44"/>
      <c r="N10" s="44"/>
      <c r="O10" s="44"/>
      <c r="P10" s="44">
        <f>データ!P6</f>
        <v>68.84</v>
      </c>
      <c r="Q10" s="44"/>
      <c r="R10" s="44"/>
      <c r="S10" s="44"/>
      <c r="T10" s="44"/>
      <c r="U10" s="44"/>
      <c r="V10" s="44"/>
      <c r="W10" s="44">
        <f>データ!Q6</f>
        <v>79.81</v>
      </c>
      <c r="X10" s="44"/>
      <c r="Y10" s="44"/>
      <c r="Z10" s="44"/>
      <c r="AA10" s="44"/>
      <c r="AB10" s="44"/>
      <c r="AC10" s="44"/>
      <c r="AD10" s="45">
        <f>データ!R6</f>
        <v>3080</v>
      </c>
      <c r="AE10" s="45"/>
      <c r="AF10" s="45"/>
      <c r="AG10" s="45"/>
      <c r="AH10" s="45"/>
      <c r="AI10" s="45"/>
      <c r="AJ10" s="45"/>
      <c r="AK10" s="2"/>
      <c r="AL10" s="45">
        <f>データ!V6</f>
        <v>127062</v>
      </c>
      <c r="AM10" s="45"/>
      <c r="AN10" s="45"/>
      <c r="AO10" s="45"/>
      <c r="AP10" s="45"/>
      <c r="AQ10" s="45"/>
      <c r="AR10" s="45"/>
      <c r="AS10" s="45"/>
      <c r="AT10" s="44">
        <f>データ!W6</f>
        <v>37.22</v>
      </c>
      <c r="AU10" s="44"/>
      <c r="AV10" s="44"/>
      <c r="AW10" s="44"/>
      <c r="AX10" s="44"/>
      <c r="AY10" s="44"/>
      <c r="AZ10" s="44"/>
      <c r="BA10" s="44"/>
      <c r="BB10" s="44">
        <f>データ!X6</f>
        <v>3413.81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Je9QDXTCHfO93ccNNIWx8Y5V8tfygNqYYgW2bw+bqjmmIaYFoQx0dKrgmYuDoiXOFn8qaH/qEV0iRuSngYlfA==" saltValue="oH+Yc49pWmLGZjz/+Or81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352039</v>
      </c>
      <c r="D6" s="19">
        <f t="shared" si="3"/>
        <v>46</v>
      </c>
      <c r="E6" s="19">
        <f t="shared" si="3"/>
        <v>17</v>
      </c>
      <c r="F6" s="19">
        <f t="shared" si="3"/>
        <v>1</v>
      </c>
      <c r="G6" s="19">
        <f t="shared" si="3"/>
        <v>0</v>
      </c>
      <c r="H6" s="19" t="str">
        <f t="shared" si="3"/>
        <v>山口県　山口市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61.5</v>
      </c>
      <c r="P6" s="20">
        <f t="shared" si="3"/>
        <v>68.84</v>
      </c>
      <c r="Q6" s="20">
        <f t="shared" si="3"/>
        <v>79.81</v>
      </c>
      <c r="R6" s="20">
        <f t="shared" si="3"/>
        <v>3080</v>
      </c>
      <c r="S6" s="20">
        <f t="shared" si="3"/>
        <v>185982</v>
      </c>
      <c r="T6" s="20">
        <f t="shared" si="3"/>
        <v>1023.22</v>
      </c>
      <c r="U6" s="20">
        <f t="shared" si="3"/>
        <v>181.76</v>
      </c>
      <c r="V6" s="20">
        <f t="shared" si="3"/>
        <v>127062</v>
      </c>
      <c r="W6" s="20">
        <f t="shared" si="3"/>
        <v>37.22</v>
      </c>
      <c r="X6" s="20">
        <f t="shared" si="3"/>
        <v>3413.81</v>
      </c>
      <c r="Y6" s="21">
        <f>IF(Y7="",NA(),Y7)</f>
        <v>104.14</v>
      </c>
      <c r="Z6" s="21">
        <f t="shared" ref="Z6:AH6" si="4">IF(Z7="",NA(),Z7)</f>
        <v>104.19</v>
      </c>
      <c r="AA6" s="21">
        <f t="shared" si="4"/>
        <v>103.72</v>
      </c>
      <c r="AB6" s="21">
        <f t="shared" si="4"/>
        <v>103.42</v>
      </c>
      <c r="AC6" s="21">
        <f t="shared" si="4"/>
        <v>100.13</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66.59</v>
      </c>
      <c r="AV6" s="21">
        <f t="shared" ref="AV6:BD6" si="6">IF(AV7="",NA(),AV7)</f>
        <v>77.319999999999993</v>
      </c>
      <c r="AW6" s="21">
        <f t="shared" si="6"/>
        <v>67.36</v>
      </c>
      <c r="AX6" s="21">
        <f t="shared" si="6"/>
        <v>77.540000000000006</v>
      </c>
      <c r="AY6" s="21">
        <f t="shared" si="6"/>
        <v>78.819999999999993</v>
      </c>
      <c r="AZ6" s="21">
        <f t="shared" si="6"/>
        <v>60.82</v>
      </c>
      <c r="BA6" s="21">
        <f t="shared" si="6"/>
        <v>63.48</v>
      </c>
      <c r="BB6" s="21">
        <f t="shared" si="6"/>
        <v>65.510000000000005</v>
      </c>
      <c r="BC6" s="21">
        <f t="shared" si="6"/>
        <v>72.78</v>
      </c>
      <c r="BD6" s="21">
        <f t="shared" si="6"/>
        <v>74.56</v>
      </c>
      <c r="BE6" s="20" t="str">
        <f>IF(BE7="","",IF(BE7="-","【-】","【"&amp;SUBSTITUTE(TEXT(BE7,"#,##0.00"),"-","△")&amp;"】"))</f>
        <v>【82.75】</v>
      </c>
      <c r="BF6" s="21">
        <f>IF(BF7="",NA(),BF7)</f>
        <v>568.34</v>
      </c>
      <c r="BG6" s="21">
        <f t="shared" ref="BG6:BO6" si="7">IF(BG7="",NA(),BG7)</f>
        <v>559.54999999999995</v>
      </c>
      <c r="BH6" s="21">
        <f t="shared" si="7"/>
        <v>553.9</v>
      </c>
      <c r="BI6" s="21">
        <f t="shared" si="7"/>
        <v>533.38</v>
      </c>
      <c r="BJ6" s="21">
        <f t="shared" si="7"/>
        <v>523.13</v>
      </c>
      <c r="BK6" s="21">
        <f t="shared" si="7"/>
        <v>920.83</v>
      </c>
      <c r="BL6" s="21">
        <f t="shared" si="7"/>
        <v>874.02</v>
      </c>
      <c r="BM6" s="21">
        <f t="shared" si="7"/>
        <v>827.43</v>
      </c>
      <c r="BN6" s="21">
        <f t="shared" si="7"/>
        <v>790.32</v>
      </c>
      <c r="BO6" s="21">
        <f t="shared" si="7"/>
        <v>747.33</v>
      </c>
      <c r="BP6" s="20" t="str">
        <f>IF(BP7="","",IF(BP7="-","【-】","【"&amp;SUBSTITUTE(TEXT(BP7,"#,##0.00"),"-","△")&amp;"】"))</f>
        <v>【602.56】</v>
      </c>
      <c r="BQ6" s="21">
        <f>IF(BQ7="",NA(),BQ7)</f>
        <v>100.02</v>
      </c>
      <c r="BR6" s="21">
        <f t="shared" ref="BR6:BZ6" si="8">IF(BR7="",NA(),BR7)</f>
        <v>100.02</v>
      </c>
      <c r="BS6" s="21">
        <f t="shared" si="8"/>
        <v>100.02</v>
      </c>
      <c r="BT6" s="21">
        <f t="shared" si="8"/>
        <v>100.02</v>
      </c>
      <c r="BU6" s="21">
        <f t="shared" si="8"/>
        <v>94.07</v>
      </c>
      <c r="BV6" s="21">
        <f t="shared" si="8"/>
        <v>99.82</v>
      </c>
      <c r="BW6" s="21">
        <f t="shared" si="8"/>
        <v>100.32</v>
      </c>
      <c r="BX6" s="21">
        <f t="shared" si="8"/>
        <v>99.71</v>
      </c>
      <c r="BY6" s="21">
        <f t="shared" si="8"/>
        <v>98.7</v>
      </c>
      <c r="BZ6" s="21">
        <f t="shared" si="8"/>
        <v>100.01</v>
      </c>
      <c r="CA6" s="20" t="str">
        <f>IF(CA7="","",IF(CA7="-","【-】","【"&amp;SUBSTITUTE(TEXT(CA7,"#,##0.00"),"-","△")&amp;"】"))</f>
        <v>【97.94】</v>
      </c>
      <c r="CB6" s="21">
        <f>IF(CB7="",NA(),CB7)</f>
        <v>160.27000000000001</v>
      </c>
      <c r="CC6" s="21">
        <f t="shared" ref="CC6:CK6" si="9">IF(CC7="",NA(),CC7)</f>
        <v>160.28</v>
      </c>
      <c r="CD6" s="21">
        <f t="shared" si="9"/>
        <v>160.30000000000001</v>
      </c>
      <c r="CE6" s="21">
        <f t="shared" si="9"/>
        <v>160.69</v>
      </c>
      <c r="CF6" s="21">
        <f t="shared" si="9"/>
        <v>170.71</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60.87</v>
      </c>
      <c r="CN6" s="21">
        <f t="shared" ref="CN6:CV6" si="10">IF(CN7="",NA(),CN7)</f>
        <v>61</v>
      </c>
      <c r="CO6" s="21">
        <f t="shared" si="10"/>
        <v>61.41</v>
      </c>
      <c r="CP6" s="21">
        <f t="shared" si="10"/>
        <v>62</v>
      </c>
      <c r="CQ6" s="21">
        <f t="shared" si="10"/>
        <v>62.68</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96.94</v>
      </c>
      <c r="CY6" s="21">
        <f t="shared" ref="CY6:DG6" si="11">IF(CY7="",NA(),CY7)</f>
        <v>97.16</v>
      </c>
      <c r="CZ6" s="21">
        <f t="shared" si="11"/>
        <v>97.3</v>
      </c>
      <c r="DA6" s="21">
        <f t="shared" si="11"/>
        <v>97.24</v>
      </c>
      <c r="DB6" s="21">
        <f t="shared" si="11"/>
        <v>97.42</v>
      </c>
      <c r="DC6" s="21">
        <f t="shared" si="11"/>
        <v>94.41</v>
      </c>
      <c r="DD6" s="21">
        <f t="shared" si="11"/>
        <v>94.43</v>
      </c>
      <c r="DE6" s="21">
        <f t="shared" si="11"/>
        <v>94.58</v>
      </c>
      <c r="DF6" s="21">
        <f t="shared" si="11"/>
        <v>94.69</v>
      </c>
      <c r="DG6" s="21">
        <f t="shared" si="11"/>
        <v>94.81</v>
      </c>
      <c r="DH6" s="20" t="str">
        <f>IF(DH7="","",IF(DH7="-","【-】","【"&amp;SUBSTITUTE(TEXT(DH7,"#,##0.00"),"-","△")&amp;"】"))</f>
        <v>【96.00】</v>
      </c>
      <c r="DI6" s="21">
        <f>IF(DI7="",NA(),DI7)</f>
        <v>31.89</v>
      </c>
      <c r="DJ6" s="21">
        <f t="shared" ref="DJ6:DR6" si="12">IF(DJ7="",NA(),DJ7)</f>
        <v>32.880000000000003</v>
      </c>
      <c r="DK6" s="21">
        <f t="shared" si="12"/>
        <v>34.58</v>
      </c>
      <c r="DL6" s="21">
        <f t="shared" si="12"/>
        <v>36.94</v>
      </c>
      <c r="DM6" s="21">
        <f t="shared" si="12"/>
        <v>38.869999999999997</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1.07</v>
      </c>
      <c r="DU6" s="21">
        <f t="shared" ref="DU6:EC6" si="13">IF(DU7="",NA(),DU7)</f>
        <v>1.05</v>
      </c>
      <c r="DV6" s="21">
        <f t="shared" si="13"/>
        <v>1.33</v>
      </c>
      <c r="DW6" s="21">
        <f t="shared" si="13"/>
        <v>1.61</v>
      </c>
      <c r="DX6" s="21">
        <f t="shared" si="13"/>
        <v>1.84</v>
      </c>
      <c r="DY6" s="21">
        <f t="shared" si="13"/>
        <v>5.18</v>
      </c>
      <c r="DZ6" s="21">
        <f t="shared" si="13"/>
        <v>6.01</v>
      </c>
      <c r="EA6" s="21">
        <f t="shared" si="13"/>
        <v>6.84</v>
      </c>
      <c r="EB6" s="21">
        <f t="shared" si="13"/>
        <v>7.69</v>
      </c>
      <c r="EC6" s="21">
        <f t="shared" si="13"/>
        <v>8.39</v>
      </c>
      <c r="ED6" s="20" t="str">
        <f>IF(ED7="","",IF(ED7="-","【-】","【"&amp;SUBSTITUTE(TEXT(ED7,"#,##0.00"),"-","△")&amp;"】"))</f>
        <v>【9.46】</v>
      </c>
      <c r="EE6" s="21">
        <f>IF(EE7="",NA(),EE7)</f>
        <v>0.04</v>
      </c>
      <c r="EF6" s="21">
        <f t="shared" ref="EF6:EN6" si="14">IF(EF7="",NA(),EF7)</f>
        <v>0.01</v>
      </c>
      <c r="EG6" s="21">
        <f t="shared" si="14"/>
        <v>7.0000000000000007E-2</v>
      </c>
      <c r="EH6" s="21">
        <f t="shared" si="14"/>
        <v>0.03</v>
      </c>
      <c r="EI6" s="21">
        <f t="shared" si="14"/>
        <v>0.06</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352039</v>
      </c>
      <c r="D7" s="23">
        <v>46</v>
      </c>
      <c r="E7" s="23">
        <v>17</v>
      </c>
      <c r="F7" s="23">
        <v>1</v>
      </c>
      <c r="G7" s="23">
        <v>0</v>
      </c>
      <c r="H7" s="23" t="s">
        <v>96</v>
      </c>
      <c r="I7" s="23" t="s">
        <v>97</v>
      </c>
      <c r="J7" s="23" t="s">
        <v>98</v>
      </c>
      <c r="K7" s="23" t="s">
        <v>99</v>
      </c>
      <c r="L7" s="23" t="s">
        <v>100</v>
      </c>
      <c r="M7" s="23" t="s">
        <v>101</v>
      </c>
      <c r="N7" s="24" t="s">
        <v>102</v>
      </c>
      <c r="O7" s="24">
        <v>61.5</v>
      </c>
      <c r="P7" s="24">
        <v>68.84</v>
      </c>
      <c r="Q7" s="24">
        <v>79.81</v>
      </c>
      <c r="R7" s="24">
        <v>3080</v>
      </c>
      <c r="S7" s="24">
        <v>185982</v>
      </c>
      <c r="T7" s="24">
        <v>1023.22</v>
      </c>
      <c r="U7" s="24">
        <v>181.76</v>
      </c>
      <c r="V7" s="24">
        <v>127062</v>
      </c>
      <c r="W7" s="24">
        <v>37.22</v>
      </c>
      <c r="X7" s="24">
        <v>3413.81</v>
      </c>
      <c r="Y7" s="24">
        <v>104.14</v>
      </c>
      <c r="Z7" s="24">
        <v>104.19</v>
      </c>
      <c r="AA7" s="24">
        <v>103.72</v>
      </c>
      <c r="AB7" s="24">
        <v>103.42</v>
      </c>
      <c r="AC7" s="24">
        <v>100.13</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66.59</v>
      </c>
      <c r="AV7" s="24">
        <v>77.319999999999993</v>
      </c>
      <c r="AW7" s="24">
        <v>67.36</v>
      </c>
      <c r="AX7" s="24">
        <v>77.540000000000006</v>
      </c>
      <c r="AY7" s="24">
        <v>78.819999999999993</v>
      </c>
      <c r="AZ7" s="24">
        <v>60.82</v>
      </c>
      <c r="BA7" s="24">
        <v>63.48</v>
      </c>
      <c r="BB7" s="24">
        <v>65.510000000000005</v>
      </c>
      <c r="BC7" s="24">
        <v>72.78</v>
      </c>
      <c r="BD7" s="24">
        <v>74.56</v>
      </c>
      <c r="BE7" s="24">
        <v>82.75</v>
      </c>
      <c r="BF7" s="24">
        <v>568.34</v>
      </c>
      <c r="BG7" s="24">
        <v>559.54999999999995</v>
      </c>
      <c r="BH7" s="24">
        <v>553.9</v>
      </c>
      <c r="BI7" s="24">
        <v>533.38</v>
      </c>
      <c r="BJ7" s="24">
        <v>523.13</v>
      </c>
      <c r="BK7" s="24">
        <v>920.83</v>
      </c>
      <c r="BL7" s="24">
        <v>874.02</v>
      </c>
      <c r="BM7" s="24">
        <v>827.43</v>
      </c>
      <c r="BN7" s="24">
        <v>790.32</v>
      </c>
      <c r="BO7" s="24">
        <v>747.33</v>
      </c>
      <c r="BP7" s="24">
        <v>602.55999999999995</v>
      </c>
      <c r="BQ7" s="24">
        <v>100.02</v>
      </c>
      <c r="BR7" s="24">
        <v>100.02</v>
      </c>
      <c r="BS7" s="24">
        <v>100.02</v>
      </c>
      <c r="BT7" s="24">
        <v>100.02</v>
      </c>
      <c r="BU7" s="24">
        <v>94.07</v>
      </c>
      <c r="BV7" s="24">
        <v>99.82</v>
      </c>
      <c r="BW7" s="24">
        <v>100.32</v>
      </c>
      <c r="BX7" s="24">
        <v>99.71</v>
      </c>
      <c r="BY7" s="24">
        <v>98.7</v>
      </c>
      <c r="BZ7" s="24">
        <v>100.01</v>
      </c>
      <c r="CA7" s="24">
        <v>97.94</v>
      </c>
      <c r="CB7" s="24">
        <v>160.27000000000001</v>
      </c>
      <c r="CC7" s="24">
        <v>160.28</v>
      </c>
      <c r="CD7" s="24">
        <v>160.30000000000001</v>
      </c>
      <c r="CE7" s="24">
        <v>160.69</v>
      </c>
      <c r="CF7" s="24">
        <v>170.71</v>
      </c>
      <c r="CG7" s="24">
        <v>156.77000000000001</v>
      </c>
      <c r="CH7" s="24">
        <v>157.63999999999999</v>
      </c>
      <c r="CI7" s="24">
        <v>159.59</v>
      </c>
      <c r="CJ7" s="24">
        <v>160.65</v>
      </c>
      <c r="CK7" s="24">
        <v>160.6</v>
      </c>
      <c r="CL7" s="24">
        <v>140.97999999999999</v>
      </c>
      <c r="CM7" s="24">
        <v>60.87</v>
      </c>
      <c r="CN7" s="24">
        <v>61</v>
      </c>
      <c r="CO7" s="24">
        <v>61.41</v>
      </c>
      <c r="CP7" s="24">
        <v>62</v>
      </c>
      <c r="CQ7" s="24">
        <v>62.68</v>
      </c>
      <c r="CR7" s="24">
        <v>67</v>
      </c>
      <c r="CS7" s="24">
        <v>66.650000000000006</v>
      </c>
      <c r="CT7" s="24">
        <v>64.45</v>
      </c>
      <c r="CU7" s="24">
        <v>65.11</v>
      </c>
      <c r="CV7" s="24">
        <v>65.540000000000006</v>
      </c>
      <c r="CW7" s="24">
        <v>60.13</v>
      </c>
      <c r="CX7" s="24">
        <v>96.94</v>
      </c>
      <c r="CY7" s="24">
        <v>97.16</v>
      </c>
      <c r="CZ7" s="24">
        <v>97.3</v>
      </c>
      <c r="DA7" s="24">
        <v>97.24</v>
      </c>
      <c r="DB7" s="24">
        <v>97.42</v>
      </c>
      <c r="DC7" s="24">
        <v>94.41</v>
      </c>
      <c r="DD7" s="24">
        <v>94.43</v>
      </c>
      <c r="DE7" s="24">
        <v>94.58</v>
      </c>
      <c r="DF7" s="24">
        <v>94.69</v>
      </c>
      <c r="DG7" s="24">
        <v>94.81</v>
      </c>
      <c r="DH7" s="24">
        <v>96</v>
      </c>
      <c r="DI7" s="24">
        <v>31.89</v>
      </c>
      <c r="DJ7" s="24">
        <v>32.880000000000003</v>
      </c>
      <c r="DK7" s="24">
        <v>34.58</v>
      </c>
      <c r="DL7" s="24">
        <v>36.94</v>
      </c>
      <c r="DM7" s="24">
        <v>38.869999999999997</v>
      </c>
      <c r="DN7" s="24">
        <v>34.15</v>
      </c>
      <c r="DO7" s="24">
        <v>35.53</v>
      </c>
      <c r="DP7" s="24">
        <v>37.51</v>
      </c>
      <c r="DQ7" s="24">
        <v>38.869999999999997</v>
      </c>
      <c r="DR7" s="24">
        <v>40.36</v>
      </c>
      <c r="DS7" s="24">
        <v>42.2</v>
      </c>
      <c r="DT7" s="24">
        <v>1.07</v>
      </c>
      <c r="DU7" s="24">
        <v>1.05</v>
      </c>
      <c r="DV7" s="24">
        <v>1.33</v>
      </c>
      <c r="DW7" s="24">
        <v>1.61</v>
      </c>
      <c r="DX7" s="24">
        <v>1.84</v>
      </c>
      <c r="DY7" s="24">
        <v>5.18</v>
      </c>
      <c r="DZ7" s="24">
        <v>6.01</v>
      </c>
      <c r="EA7" s="24">
        <v>6.84</v>
      </c>
      <c r="EB7" s="24">
        <v>7.69</v>
      </c>
      <c r="EC7" s="24">
        <v>8.39</v>
      </c>
      <c r="ED7" s="24">
        <v>9.4600000000000009</v>
      </c>
      <c r="EE7" s="24">
        <v>0.04</v>
      </c>
      <c r="EF7" s="24">
        <v>0.01</v>
      </c>
      <c r="EG7" s="24">
        <v>7.0000000000000007E-2</v>
      </c>
      <c r="EH7" s="24">
        <v>0.03</v>
      </c>
      <c r="EI7" s="24">
        <v>0.06</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2025-12-23T06:04:44Z</dcterms:created>
  <dcterms:modified xsi:type="dcterms:W3CDTF">2026-02-17T01:35:55Z</dcterms:modified>
  <cp:category/>
</cp:coreProperties>
</file>