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17.41.28\share\04 地方債・公営企業班\12 経営比較分析表\R07経営比較分析\999 最終版\04 下水道事業\01 法適用\"/>
    </mc:Choice>
  </mc:AlternateContent>
  <xr:revisionPtr revIDLastSave="0" documentId="13_ncr:1_{93AD43FA-85E7-422C-AE6A-42CDEC2C0EF1}" xr6:coauthVersionLast="47" xr6:coauthVersionMax="47" xr10:uidLastSave="{00000000-0000-0000-0000-000000000000}"/>
  <workbookProtection workbookAlgorithmName="SHA-512" workbookHashValue="GyxcypfSLkmkHpHTZPBfOkPX2c5TLvhSD3/VSZwpFGCcof5Y071FI7OjN/WoAprcNx/QUP+x/xgF1yAi+uGCNg==" workbookSaltValue="2+2wboAPfCbcCA8P+LdPGA==" workbookSpinCount="100000" lockStructure="1"/>
  <bookViews>
    <workbookView xWindow="-25725" yWindow="-447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AT8" i="4" s="1"/>
  <c r="S6" i="5"/>
  <c r="AL8" i="4" s="1"/>
  <c r="R6" i="5"/>
  <c r="AD10" i="4" s="1"/>
  <c r="Q6" i="5"/>
  <c r="P6" i="5"/>
  <c r="P10" i="4" s="1"/>
  <c r="O6" i="5"/>
  <c r="I10" i="4" s="1"/>
  <c r="N6" i="5"/>
  <c r="B10" i="4" s="1"/>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H85" i="4"/>
  <c r="G85" i="4"/>
  <c r="E85" i="4"/>
  <c r="BB10" i="4"/>
  <c r="W10" i="4"/>
  <c r="BB8" i="4"/>
  <c r="W8" i="4"/>
  <c r="B6"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<sst xmlns="http://schemas.openxmlformats.org/spreadsheetml/2006/main" count="231" uniqueCount="115">
  <si>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</si>
  <si>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</si>
  <si>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</si>
  <si>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</si>
  <si>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</si>
  <si>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</si>
  <si>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</si>
  <si>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</si>
  <si>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</si>
  <si>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</si>
  <si>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</si>
  <si>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</si>
  <si>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</si>
  <si>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</si>
  <si>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</si>
  <si>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</si>
  <si>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</si>
  <si>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</si>
  <si>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</si>
  <si>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</si>
  <si>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</si>
  <si>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</si>
  <si>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</si>
  <si>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</si>
  <si>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</si>
  <si>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</si>
  <si>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</si>
  <si>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</si>
  <si>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</si>
  <si>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</si>
  <si>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</si>
  <si>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</si>
  <si>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</si>
  <si>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</si>
  <si>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</si>
  <si>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</si>
  <si>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</si>
  <si>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</si>
  <si>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</si>
  <si>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</si>
  <si>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</si>
  <si>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</si>
  <si>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</si>
  <si>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</si>
  <si>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</si>
  <si>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</si>
  <si>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</si>
  <si>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</si>
  <si>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</si>
  <si>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</si>
  <si>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</si>
  <si>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</si>
  <si>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</si>
  <si>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</si>
  <si>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</si>
  <si>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</si>
  <si>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</si>
  <si>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</si>
  <si>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</si>
  <si>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</si>
  <si>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</si>
  <si>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</si>
  <si>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</si>
  <si>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</si>
  <si>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</si>
  <si>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</si>
  <si>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</si>
  <si>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</si>
  <si>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</si>
  <si>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</si>
  <si>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</si>
  <si>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</si>
  <si>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</si>
  <si>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</si>
  <si>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</si>
  <si>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</si>
  <si>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</si>
  <si>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</si>
  <si>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</si>
  <si>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</si>
  <si>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</si>
  <si>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</si>
  <si>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</si>
  <si>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</si>
  <si>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</si>
  <si>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</si>
  <si>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</si>
  <si>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</si>
  <si>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</si>
  <si>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</si>
  <si>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</si>
  <si>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</si>
  <si>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</si>
  <si>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</si>
  <si>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</si>
  <si>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</si>
  <si>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山口市</t>
  </si>
  <si>
    <t>法適用</t>
  </si>
  <si>
    <t>下水道事業</t>
  </si>
  <si>
    <t>農業集落排水</t>
  </si>
  <si>
    <t>F1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</si>
  <si>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</si>
  <si>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</si>
  <si>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</si>
  <si>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</si>
  <si>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</si>
  <si>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</si>
  <si>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</si>
  <si>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</si>
  <si>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</si>
  <si>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</si>
  <si>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</si>
  <si>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　経常収支比率は100％を超えているが、一般会計繰入金を除いて算定した場合は100％を下回っている。
②　累積欠損金は発生していない。
③　流動比率は一般的に望ましいといわれる100％を下回っているが、これは負債として基準内繰入金を財源とする企業債償還金が含まれていることが大きな要因である。
④　企業債残高対事業規模比率は分流式汚水資本費をすべて基準内繰入金として分類しており、当該値は0となっている。
⑤　経費回収率は100%を下回っており、使用料で回収すべき経費が使用料収入で賄えていない。
⑥　汚水処理原価は類似団体平均値より高くなっており、類似団体よりも汚水処理にかかる経費が高くなっている。
⑦　施設利用率は類似団体平均値より高くなっており、類似団体よりも効率的に施設を利用している。
⑧　水洗化率は類似団体平均値より高くなっており、類似団体よりも集落排水施設への接続が進んでいる。</t>
  </si>
  <si>
    <t>①　有形固定資産減価償却率は類似団体平均値より低くなっており、類似団体よりも施設の老朽化が進んでいない状況にある。
②③　管渠老朽化率及び管渠改善率は法定耐用年数50年を経過した管渠がないことから、数値は0となっている。</t>
    <phoneticPr fontId="4"/>
  </si>
  <si>
    <t>　農業集落排水事業は、農業集落を対象とした事業であり、処理区域面積に対し人口密度が低いことから施設効率が悪く、維持管理費用が割高となっている。公営企業は独立採算制が原則とされているが、事業開始当初より使用料収入のみでは採算を取ることができず、一般会計からの繰り入れにより経営を成り立たせている。なお、使用料については公共下水道事業と同様に令和7年度から改定を実施することとした。
　将来にわたって安定した下水道サービスを提供するため、人口減少を見据え、汚水の共同処理や施設規模の見直しの具体化に向けた検討など、経営戦略の取り組みを着実に進めていく。</t>
    <rPh sb="150" eb="153">
      <t>シヨウリョウ</t>
    </rPh>
    <rPh sb="158" eb="165">
      <t>コウキョウゲスイドウジギョウ</t>
    </rPh>
    <rPh sb="166" eb="168">
      <t>ドウヨウ</t>
    </rPh>
    <rPh sb="169" eb="171">
      <t>レイワ</t>
    </rPh>
    <rPh sb="172" eb="174">
      <t>ネンド</t>
    </rPh>
    <rPh sb="176" eb="178">
      <t>カイテイ</t>
    </rPh>
    <rPh sb="179" eb="181">
      <t>ジッシ</t>
    </rPh>
    <rPh sb="239" eb="241">
      <t>ミナオ</t>
    </rPh>
    <rPh sb="243" eb="246">
      <t>グタイカ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</si>
</sst>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938-46A3-8CB0-0E7A2349921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0.01</c:v>
                </c:pt>
                <c:pt idx="3">
                  <c:v>0.02</c:v>
                </c:pt>
                <c:pt idx="4">
                  <c:v>0.02</c:v>
                </c:pt>
              </c:numCache>
            </c:numRef>
          </c:val>
          <c:smooth val="0"/>
          <c:extLst>
            <c:ext xmlns:c16="http://schemas.microsoft.com/office/drawing/2014/chart" uri="{C3380CC4-5D6E-409C-BE32-E72D297353CC}">
              <c16:uniqueId val="{00000001-A938-46A3-8CB0-0E7A2349921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72.760000000000005</c:v>
                </c:pt>
                <c:pt idx="1">
                  <c:v>70.489999999999995</c:v>
                </c:pt>
                <c:pt idx="2">
                  <c:v>67.989999999999995</c:v>
                </c:pt>
                <c:pt idx="3">
                  <c:v>67.83</c:v>
                </c:pt>
                <c:pt idx="4">
                  <c:v>68.17</c:v>
                </c:pt>
              </c:numCache>
            </c:numRef>
          </c:val>
          <c:extLst>
            <c:ext xmlns:c16="http://schemas.microsoft.com/office/drawing/2014/chart" uri="{C3380CC4-5D6E-409C-BE32-E72D297353CC}">
              <c16:uniqueId val="{00000000-0387-4E81-9914-70F3B75EB35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52.9</c:v>
                </c:pt>
                <c:pt idx="3">
                  <c:v>52.63</c:v>
                </c:pt>
                <c:pt idx="4">
                  <c:v>52.34</c:v>
                </c:pt>
              </c:numCache>
            </c:numRef>
          </c:val>
          <c:smooth val="0"/>
          <c:extLst>
            <c:ext xmlns:c16="http://schemas.microsoft.com/office/drawing/2014/chart" uri="{C3380CC4-5D6E-409C-BE32-E72D297353CC}">
              <c16:uniqueId val="{00000001-0387-4E81-9914-70F3B75EB35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94.86</c:v>
                </c:pt>
                <c:pt idx="1">
                  <c:v>94.9</c:v>
                </c:pt>
                <c:pt idx="2">
                  <c:v>95.27</c:v>
                </c:pt>
                <c:pt idx="3">
                  <c:v>95.46</c:v>
                </c:pt>
                <c:pt idx="4">
                  <c:v>95.51</c:v>
                </c:pt>
              </c:numCache>
            </c:numRef>
          </c:val>
          <c:extLst>
            <c:ext xmlns:c16="http://schemas.microsoft.com/office/drawing/2014/chart" uri="{C3380CC4-5D6E-409C-BE32-E72D297353CC}">
              <c16:uniqueId val="{00000000-C34D-4353-B25C-88A0F15231C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90.3</c:v>
                </c:pt>
                <c:pt idx="3">
                  <c:v>90.32</c:v>
                </c:pt>
                <c:pt idx="4">
                  <c:v>90.05</c:v>
                </c:pt>
              </c:numCache>
            </c:numRef>
          </c:val>
          <c:smooth val="0"/>
          <c:extLst>
            <c:ext xmlns:c16="http://schemas.microsoft.com/office/drawing/2014/chart" uri="{C3380CC4-5D6E-409C-BE32-E72D297353CC}">
              <c16:uniqueId val="{00000001-C34D-4353-B25C-88A0F15231C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113.47</c:v>
                </c:pt>
                <c:pt idx="1">
                  <c:v>117.87</c:v>
                </c:pt>
                <c:pt idx="2">
                  <c:v>119.29</c:v>
                </c:pt>
                <c:pt idx="3">
                  <c:v>116.6</c:v>
                </c:pt>
                <c:pt idx="4">
                  <c:v>115</c:v>
                </c:pt>
              </c:numCache>
            </c:numRef>
          </c:val>
          <c:extLst>
            <c:ext xmlns:c16="http://schemas.microsoft.com/office/drawing/2014/chart" uri="{C3380CC4-5D6E-409C-BE32-E72D297353CC}">
              <c16:uniqueId val="{00000000-5E32-4C2A-BC73-6524C0BA2B4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101.91</c:v>
                </c:pt>
                <c:pt idx="3">
                  <c:v>103.07</c:v>
                </c:pt>
                <c:pt idx="4">
                  <c:v>103.04</c:v>
                </c:pt>
              </c:numCache>
            </c:numRef>
          </c:val>
          <c:smooth val="0"/>
          <c:extLst>
            <c:ext xmlns:c16="http://schemas.microsoft.com/office/drawing/2014/chart" uri="{C3380CC4-5D6E-409C-BE32-E72D297353CC}">
              <c16:uniqueId val="{00000001-5E32-4C2A-BC73-6524C0BA2B4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11.15</c:v>
                </c:pt>
                <c:pt idx="1">
                  <c:v>14.29</c:v>
                </c:pt>
                <c:pt idx="2">
                  <c:v>17.28</c:v>
                </c:pt>
                <c:pt idx="3">
                  <c:v>20.260000000000002</c:v>
                </c:pt>
                <c:pt idx="4">
                  <c:v>23.18</c:v>
                </c:pt>
              </c:numCache>
            </c:numRef>
          </c:val>
          <c:extLst>
            <c:ext xmlns:c16="http://schemas.microsoft.com/office/drawing/2014/chart" uri="{C3380CC4-5D6E-409C-BE32-E72D297353CC}">
              <c16:uniqueId val="{00000000-2CFB-470B-B0FC-B275B5F0C43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28.79</c:v>
                </c:pt>
                <c:pt idx="3">
                  <c:v>30.5</c:v>
                </c:pt>
                <c:pt idx="4">
                  <c:v>30.49</c:v>
                </c:pt>
              </c:numCache>
            </c:numRef>
          </c:val>
          <c:smooth val="0"/>
          <c:extLst>
            <c:ext xmlns:c16="http://schemas.microsoft.com/office/drawing/2014/chart" uri="{C3380CC4-5D6E-409C-BE32-E72D297353CC}">
              <c16:uniqueId val="{00000001-2CFB-470B-B0FC-B275B5F0C43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E6D-4FA4-A09C-4CE80C64732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0.05</c:v>
                </c:pt>
              </c:numCache>
            </c:numRef>
          </c:val>
          <c:smooth val="0"/>
          <c:extLst>
            <c:ext xmlns:c16="http://schemas.microsoft.com/office/drawing/2014/chart" uri="{C3380CC4-5D6E-409C-BE32-E72D297353CC}">
              <c16:uniqueId val="{00000001-0E6D-4FA4-A09C-4CE80C64732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586-477F-BFAB-49954E5619D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124.8</c:v>
                </c:pt>
                <c:pt idx="3">
                  <c:v>120.64</c:v>
                </c:pt>
                <c:pt idx="4">
                  <c:v>100.31</c:v>
                </c:pt>
              </c:numCache>
            </c:numRef>
          </c:val>
          <c:smooth val="0"/>
          <c:extLst>
            <c:ext xmlns:c16="http://schemas.microsoft.com/office/drawing/2014/chart" uri="{C3380CC4-5D6E-409C-BE32-E72D297353CC}">
              <c16:uniqueId val="{00000001-4586-477F-BFAB-49954E5619D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43.47</c:v>
                </c:pt>
                <c:pt idx="1">
                  <c:v>40.619999999999997</c:v>
                </c:pt>
                <c:pt idx="2">
                  <c:v>40.75</c:v>
                </c:pt>
                <c:pt idx="3">
                  <c:v>50.8</c:v>
                </c:pt>
                <c:pt idx="4">
                  <c:v>44.52</c:v>
                </c:pt>
              </c:numCache>
            </c:numRef>
          </c:val>
          <c:extLst>
            <c:ext xmlns:c16="http://schemas.microsoft.com/office/drawing/2014/chart" uri="{C3380CC4-5D6E-409C-BE32-E72D297353CC}">
              <c16:uniqueId val="{00000000-9A92-4E20-9D1C-1E3DE0F41D5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35.42</c:v>
                </c:pt>
                <c:pt idx="3">
                  <c:v>39.82</c:v>
                </c:pt>
                <c:pt idx="4">
                  <c:v>41.03</c:v>
                </c:pt>
              </c:numCache>
            </c:numRef>
          </c:val>
          <c:smooth val="0"/>
          <c:extLst>
            <c:ext xmlns:c16="http://schemas.microsoft.com/office/drawing/2014/chart" uri="{C3380CC4-5D6E-409C-BE32-E72D297353CC}">
              <c16:uniqueId val="{00000001-9A92-4E20-9D1C-1E3DE0F41D5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1EC-4112-9AFB-AF92EA57618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718.49</c:v>
                </c:pt>
                <c:pt idx="3">
                  <c:v>743.31</c:v>
                </c:pt>
                <c:pt idx="4">
                  <c:v>796.8</c:v>
                </c:pt>
              </c:numCache>
            </c:numRef>
          </c:val>
          <c:smooth val="0"/>
          <c:extLst>
            <c:ext xmlns:c16="http://schemas.microsoft.com/office/drawing/2014/chart" uri="{C3380CC4-5D6E-409C-BE32-E72D297353CC}">
              <c16:uniqueId val="{00000001-71EC-4112-9AFB-AF92EA57618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57.84</c:v>
                </c:pt>
                <c:pt idx="1">
                  <c:v>52.34</c:v>
                </c:pt>
                <c:pt idx="2">
                  <c:v>52.75</c:v>
                </c:pt>
                <c:pt idx="3">
                  <c:v>46.77</c:v>
                </c:pt>
                <c:pt idx="4">
                  <c:v>45.82</c:v>
                </c:pt>
              </c:numCache>
            </c:numRef>
          </c:val>
          <c:extLst>
            <c:ext xmlns:c16="http://schemas.microsoft.com/office/drawing/2014/chart" uri="{C3380CC4-5D6E-409C-BE32-E72D297353CC}">
              <c16:uniqueId val="{00000000-A7C6-4CF2-949C-F9A36334272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61.82</c:v>
                </c:pt>
                <c:pt idx="3">
                  <c:v>61.15</c:v>
                </c:pt>
                <c:pt idx="4">
                  <c:v>58.41</c:v>
                </c:pt>
              </c:numCache>
            </c:numRef>
          </c:val>
          <c:smooth val="0"/>
          <c:extLst>
            <c:ext xmlns:c16="http://schemas.microsoft.com/office/drawing/2014/chart" uri="{C3380CC4-5D6E-409C-BE32-E72D297353CC}">
              <c16:uniqueId val="{00000001-A7C6-4CF2-949C-F9A36334272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261.74</c:v>
                </c:pt>
                <c:pt idx="1">
                  <c:v>294.60000000000002</c:v>
                </c:pt>
                <c:pt idx="2">
                  <c:v>300.76</c:v>
                </c:pt>
                <c:pt idx="3">
                  <c:v>337.19</c:v>
                </c:pt>
                <c:pt idx="4">
                  <c:v>340.14</c:v>
                </c:pt>
              </c:numCache>
            </c:numRef>
          </c:val>
          <c:extLst>
            <c:ext xmlns:c16="http://schemas.microsoft.com/office/drawing/2014/chart" uri="{C3380CC4-5D6E-409C-BE32-E72D297353CC}">
              <c16:uniqueId val="{00000000-9C8B-4667-88BB-A403412B07D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246.9</c:v>
                </c:pt>
                <c:pt idx="3">
                  <c:v>250.43</c:v>
                </c:pt>
                <c:pt idx="4">
                  <c:v>267.33999999999997</c:v>
                </c:pt>
              </c:numCache>
            </c:numRef>
          </c:val>
          <c:smooth val="0"/>
          <c:extLst>
            <c:ext xmlns:c16="http://schemas.microsoft.com/office/drawing/2014/chart" uri="{C3380CC4-5D6E-409C-BE32-E72D297353CC}">
              <c16:uniqueId val="{00000001-9C8B-4667-88BB-A403412B07D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J38" zoomScale="90" zoomScaleNormal="9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山口県　山口市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F1</v>
      </c>
      <c r="X8" s="39"/>
      <c r="Y8" s="39"/>
      <c r="Z8" s="39"/>
      <c r="AA8" s="39"/>
      <c r="AB8" s="39"/>
      <c r="AC8" s="39"/>
      <c r="AD8" s="40" t="str">
        <f>データ!$M$6</f>
        <v>自治体職員</v>
      </c>
      <c r="AE8" s="40"/>
      <c r="AF8" s="40"/>
      <c r="AG8" s="40"/>
      <c r="AH8" s="40"/>
      <c r="AI8" s="40"/>
      <c r="AJ8" s="40"/>
      <c r="AK8" s="3"/>
      <c r="AL8" s="41">
        <f>データ!S6</f>
        <v>185982</v>
      </c>
      <c r="AM8" s="41"/>
      <c r="AN8" s="41"/>
      <c r="AO8" s="41"/>
      <c r="AP8" s="41"/>
      <c r="AQ8" s="41"/>
      <c r="AR8" s="41"/>
      <c r="AS8" s="41"/>
      <c r="AT8" s="34">
        <f>データ!T6</f>
        <v>1023.22</v>
      </c>
      <c r="AU8" s="34"/>
      <c r="AV8" s="34"/>
      <c r="AW8" s="34"/>
      <c r="AX8" s="34"/>
      <c r="AY8" s="34"/>
      <c r="AZ8" s="34"/>
      <c r="BA8" s="34"/>
      <c r="BB8" s="34">
        <f>データ!U6</f>
        <v>181.76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82.58</v>
      </c>
      <c r="J10" s="34"/>
      <c r="K10" s="34"/>
      <c r="L10" s="34"/>
      <c r="M10" s="34"/>
      <c r="N10" s="34"/>
      <c r="O10" s="34"/>
      <c r="P10" s="34">
        <f>データ!P6</f>
        <v>4.43</v>
      </c>
      <c r="Q10" s="34"/>
      <c r="R10" s="34"/>
      <c r="S10" s="34"/>
      <c r="T10" s="34"/>
      <c r="U10" s="34"/>
      <c r="V10" s="34"/>
      <c r="W10" s="34">
        <f>データ!Q6</f>
        <v>98.24</v>
      </c>
      <c r="X10" s="34"/>
      <c r="Y10" s="34"/>
      <c r="Z10" s="34"/>
      <c r="AA10" s="34"/>
      <c r="AB10" s="34"/>
      <c r="AC10" s="34"/>
      <c r="AD10" s="41">
        <f>データ!R6</f>
        <v>3080</v>
      </c>
      <c r="AE10" s="41"/>
      <c r="AF10" s="41"/>
      <c r="AG10" s="41"/>
      <c r="AH10" s="41"/>
      <c r="AI10" s="41"/>
      <c r="AJ10" s="41"/>
      <c r="AK10" s="2"/>
      <c r="AL10" s="41">
        <f>データ!V6</f>
        <v>8182</v>
      </c>
      <c r="AM10" s="41"/>
      <c r="AN10" s="41"/>
      <c r="AO10" s="41"/>
      <c r="AP10" s="41"/>
      <c r="AQ10" s="41"/>
      <c r="AR10" s="41"/>
      <c r="AS10" s="41"/>
      <c r="AT10" s="34">
        <f>データ!W6</f>
        <v>4.59</v>
      </c>
      <c r="AU10" s="34"/>
      <c r="AV10" s="34"/>
      <c r="AW10" s="34"/>
      <c r="AX10" s="34"/>
      <c r="AY10" s="34"/>
      <c r="AZ10" s="34"/>
      <c r="BA10" s="34"/>
      <c r="BB10" s="34">
        <f>データ!X6</f>
        <v>1782.57</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112</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M5J1Dr4MEwqEgMsWYPJ6vhjcOqGPRIOWENOlKCSNBcpRs/CgpfDHJ0q3G30AH73tyrgf2swqaj/br05d8FPXPQ==" saltValue="Jow71zcMa+x2CCQjKyHTl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352039</v>
      </c>
      <c r="D6" s="19">
        <f t="shared" si="3"/>
        <v>46</v>
      </c>
      <c r="E6" s="19">
        <f t="shared" si="3"/>
        <v>17</v>
      </c>
      <c r="F6" s="19">
        <f t="shared" si="3"/>
        <v>5</v>
      </c>
      <c r="G6" s="19">
        <f t="shared" si="3"/>
        <v>0</v>
      </c>
      <c r="H6" s="19" t="str">
        <f t="shared" si="3"/>
        <v>山口県　山口市</v>
      </c>
      <c r="I6" s="19" t="str">
        <f t="shared" si="3"/>
        <v>法適用</v>
      </c>
      <c r="J6" s="19" t="str">
        <f t="shared" si="3"/>
        <v>下水道事業</v>
      </c>
      <c r="K6" s="19" t="str">
        <f t="shared" si="3"/>
        <v>農業集落排水</v>
      </c>
      <c r="L6" s="19" t="str">
        <f t="shared" si="3"/>
        <v>F1</v>
      </c>
      <c r="M6" s="19" t="str">
        <f t="shared" si="3"/>
        <v>自治体職員</v>
      </c>
      <c r="N6" s="20" t="str">
        <f t="shared" si="3"/>
        <v>-</v>
      </c>
      <c r="O6" s="20">
        <f t="shared" si="3"/>
        <v>82.58</v>
      </c>
      <c r="P6" s="20">
        <f t="shared" si="3"/>
        <v>4.43</v>
      </c>
      <c r="Q6" s="20">
        <f t="shared" si="3"/>
        <v>98.24</v>
      </c>
      <c r="R6" s="20">
        <f t="shared" si="3"/>
        <v>3080</v>
      </c>
      <c r="S6" s="20">
        <f t="shared" si="3"/>
        <v>185982</v>
      </c>
      <c r="T6" s="20">
        <f t="shared" si="3"/>
        <v>1023.22</v>
      </c>
      <c r="U6" s="20">
        <f t="shared" si="3"/>
        <v>181.76</v>
      </c>
      <c r="V6" s="20">
        <f t="shared" si="3"/>
        <v>8182</v>
      </c>
      <c r="W6" s="20">
        <f t="shared" si="3"/>
        <v>4.59</v>
      </c>
      <c r="X6" s="20">
        <f t="shared" si="3"/>
        <v>1782.57</v>
      </c>
      <c r="Y6" s="21">
        <f>IF(Y7="",NA(),Y7)</f>
        <v>113.47</v>
      </c>
      <c r="Z6" s="21">
        <f t="shared" ref="Z6:AH6" si="4">IF(Z7="",NA(),Z7)</f>
        <v>117.87</v>
      </c>
      <c r="AA6" s="21">
        <f t="shared" si="4"/>
        <v>119.29</v>
      </c>
      <c r="AB6" s="21">
        <f t="shared" si="4"/>
        <v>116.6</v>
      </c>
      <c r="AC6" s="21">
        <f t="shared" si="4"/>
        <v>115</v>
      </c>
      <c r="AD6" s="21">
        <f t="shared" si="4"/>
        <v>106.37</v>
      </c>
      <c r="AE6" s="21">
        <f t="shared" si="4"/>
        <v>106.07</v>
      </c>
      <c r="AF6" s="21">
        <f t="shared" si="4"/>
        <v>101.91</v>
      </c>
      <c r="AG6" s="21">
        <f t="shared" si="4"/>
        <v>103.07</v>
      </c>
      <c r="AH6" s="21">
        <f t="shared" si="4"/>
        <v>103.04</v>
      </c>
      <c r="AI6" s="20" t="str">
        <f>IF(AI7="","",IF(AI7="-","【-】","【"&amp;SUBSTITUTE(TEXT(AI7,"#,##0.00"),"-","△")&amp;"】"))</f>
        <v>【104.30】</v>
      </c>
      <c r="AJ6" s="20">
        <f>IF(AJ7="",NA(),AJ7)</f>
        <v>0</v>
      </c>
      <c r="AK6" s="20">
        <f t="shared" ref="AK6:AS6" si="5">IF(AK7="",NA(),AK7)</f>
        <v>0</v>
      </c>
      <c r="AL6" s="20">
        <f t="shared" si="5"/>
        <v>0</v>
      </c>
      <c r="AM6" s="20">
        <f t="shared" si="5"/>
        <v>0</v>
      </c>
      <c r="AN6" s="20">
        <f t="shared" si="5"/>
        <v>0</v>
      </c>
      <c r="AO6" s="21">
        <f t="shared" si="5"/>
        <v>139.02000000000001</v>
      </c>
      <c r="AP6" s="21">
        <f t="shared" si="5"/>
        <v>132.04</v>
      </c>
      <c r="AQ6" s="21">
        <f t="shared" si="5"/>
        <v>124.8</v>
      </c>
      <c r="AR6" s="21">
        <f t="shared" si="5"/>
        <v>120.64</v>
      </c>
      <c r="AS6" s="21">
        <f t="shared" si="5"/>
        <v>100.31</v>
      </c>
      <c r="AT6" s="20" t="str">
        <f>IF(AT7="","",IF(AT7="-","【-】","【"&amp;SUBSTITUTE(TEXT(AT7,"#,##0.00"),"-","△")&amp;"】"))</f>
        <v>【102.74】</v>
      </c>
      <c r="AU6" s="21">
        <f>IF(AU7="",NA(),AU7)</f>
        <v>43.47</v>
      </c>
      <c r="AV6" s="21">
        <f t="shared" ref="AV6:BD6" si="6">IF(AV7="",NA(),AV7)</f>
        <v>40.619999999999997</v>
      </c>
      <c r="AW6" s="21">
        <f t="shared" si="6"/>
        <v>40.75</v>
      </c>
      <c r="AX6" s="21">
        <f t="shared" si="6"/>
        <v>50.8</v>
      </c>
      <c r="AY6" s="21">
        <f t="shared" si="6"/>
        <v>44.52</v>
      </c>
      <c r="AZ6" s="21">
        <f t="shared" si="6"/>
        <v>29.13</v>
      </c>
      <c r="BA6" s="21">
        <f t="shared" si="6"/>
        <v>35.69</v>
      </c>
      <c r="BB6" s="21">
        <f t="shared" si="6"/>
        <v>35.42</v>
      </c>
      <c r="BC6" s="21">
        <f t="shared" si="6"/>
        <v>39.82</v>
      </c>
      <c r="BD6" s="21">
        <f t="shared" si="6"/>
        <v>41.03</v>
      </c>
      <c r="BE6" s="20" t="str">
        <f>IF(BE7="","",IF(BE7="-","【-】","【"&amp;SUBSTITUTE(TEXT(BE7,"#,##0.00"),"-","△")&amp;"】"))</f>
        <v>【47.19】</v>
      </c>
      <c r="BF6" s="20">
        <f>IF(BF7="",NA(),BF7)</f>
        <v>0</v>
      </c>
      <c r="BG6" s="20">
        <f t="shared" ref="BG6:BO6" si="7">IF(BG7="",NA(),BG7)</f>
        <v>0</v>
      </c>
      <c r="BH6" s="20">
        <f t="shared" si="7"/>
        <v>0</v>
      </c>
      <c r="BI6" s="20">
        <f t="shared" si="7"/>
        <v>0</v>
      </c>
      <c r="BJ6" s="20">
        <f t="shared" si="7"/>
        <v>0</v>
      </c>
      <c r="BK6" s="21">
        <f t="shared" si="7"/>
        <v>867.83</v>
      </c>
      <c r="BL6" s="21">
        <f t="shared" si="7"/>
        <v>791.76</v>
      </c>
      <c r="BM6" s="21">
        <f t="shared" si="7"/>
        <v>718.49</v>
      </c>
      <c r="BN6" s="21">
        <f t="shared" si="7"/>
        <v>743.31</v>
      </c>
      <c r="BO6" s="21">
        <f t="shared" si="7"/>
        <v>796.8</v>
      </c>
      <c r="BP6" s="20" t="str">
        <f>IF(BP7="","",IF(BP7="-","【-】","【"&amp;SUBSTITUTE(TEXT(BP7,"#,##0.00"),"-","△")&amp;"】"))</f>
        <v>【798.10】</v>
      </c>
      <c r="BQ6" s="21">
        <f>IF(BQ7="",NA(),BQ7)</f>
        <v>57.84</v>
      </c>
      <c r="BR6" s="21">
        <f t="shared" ref="BR6:BZ6" si="8">IF(BR7="",NA(),BR7)</f>
        <v>52.34</v>
      </c>
      <c r="BS6" s="21">
        <f t="shared" si="8"/>
        <v>52.75</v>
      </c>
      <c r="BT6" s="21">
        <f t="shared" si="8"/>
        <v>46.77</v>
      </c>
      <c r="BU6" s="21">
        <f t="shared" si="8"/>
        <v>45.82</v>
      </c>
      <c r="BV6" s="21">
        <f t="shared" si="8"/>
        <v>57.08</v>
      </c>
      <c r="BW6" s="21">
        <f t="shared" si="8"/>
        <v>56.26</v>
      </c>
      <c r="BX6" s="21">
        <f t="shared" si="8"/>
        <v>61.82</v>
      </c>
      <c r="BY6" s="21">
        <f t="shared" si="8"/>
        <v>61.15</v>
      </c>
      <c r="BZ6" s="21">
        <f t="shared" si="8"/>
        <v>58.41</v>
      </c>
      <c r="CA6" s="20" t="str">
        <f>IF(CA7="","",IF(CA7="-","【-】","【"&amp;SUBSTITUTE(TEXT(CA7,"#,##0.00"),"-","△")&amp;"】"))</f>
        <v>【54.51】</v>
      </c>
      <c r="CB6" s="21">
        <f>IF(CB7="",NA(),CB7)</f>
        <v>261.74</v>
      </c>
      <c r="CC6" s="21">
        <f t="shared" ref="CC6:CK6" si="9">IF(CC7="",NA(),CC7)</f>
        <v>294.60000000000002</v>
      </c>
      <c r="CD6" s="21">
        <f t="shared" si="9"/>
        <v>300.76</v>
      </c>
      <c r="CE6" s="21">
        <f t="shared" si="9"/>
        <v>337.19</v>
      </c>
      <c r="CF6" s="21">
        <f t="shared" si="9"/>
        <v>340.14</v>
      </c>
      <c r="CG6" s="21">
        <f t="shared" si="9"/>
        <v>274.99</v>
      </c>
      <c r="CH6" s="21">
        <f t="shared" si="9"/>
        <v>282.08999999999997</v>
      </c>
      <c r="CI6" s="21">
        <f t="shared" si="9"/>
        <v>246.9</v>
      </c>
      <c r="CJ6" s="21">
        <f t="shared" si="9"/>
        <v>250.43</v>
      </c>
      <c r="CK6" s="21">
        <f t="shared" si="9"/>
        <v>267.33999999999997</v>
      </c>
      <c r="CL6" s="20" t="str">
        <f>IF(CL7="","",IF(CL7="-","【-】","【"&amp;SUBSTITUTE(TEXT(CL7,"#,##0.00"),"-","△")&amp;"】"))</f>
        <v>【286.33】</v>
      </c>
      <c r="CM6" s="21">
        <f>IF(CM7="",NA(),CM7)</f>
        <v>72.760000000000005</v>
      </c>
      <c r="CN6" s="21">
        <f t="shared" ref="CN6:CV6" si="10">IF(CN7="",NA(),CN7)</f>
        <v>70.489999999999995</v>
      </c>
      <c r="CO6" s="21">
        <f t="shared" si="10"/>
        <v>67.989999999999995</v>
      </c>
      <c r="CP6" s="21">
        <f t="shared" si="10"/>
        <v>67.83</v>
      </c>
      <c r="CQ6" s="21">
        <f t="shared" si="10"/>
        <v>68.17</v>
      </c>
      <c r="CR6" s="21">
        <f t="shared" si="10"/>
        <v>54.83</v>
      </c>
      <c r="CS6" s="21">
        <f t="shared" si="10"/>
        <v>66.53</v>
      </c>
      <c r="CT6" s="21">
        <f t="shared" si="10"/>
        <v>52.9</v>
      </c>
      <c r="CU6" s="21">
        <f t="shared" si="10"/>
        <v>52.63</v>
      </c>
      <c r="CV6" s="21">
        <f t="shared" si="10"/>
        <v>52.34</v>
      </c>
      <c r="CW6" s="20" t="str">
        <f>IF(CW7="","",IF(CW7="-","【-】","【"&amp;SUBSTITUTE(TEXT(CW7,"#,##0.00"),"-","△")&amp;"】"))</f>
        <v>【49.92】</v>
      </c>
      <c r="CX6" s="21">
        <f>IF(CX7="",NA(),CX7)</f>
        <v>94.86</v>
      </c>
      <c r="CY6" s="21">
        <f t="shared" ref="CY6:DG6" si="11">IF(CY7="",NA(),CY7)</f>
        <v>94.9</v>
      </c>
      <c r="CZ6" s="21">
        <f t="shared" si="11"/>
        <v>95.27</v>
      </c>
      <c r="DA6" s="21">
        <f t="shared" si="11"/>
        <v>95.46</v>
      </c>
      <c r="DB6" s="21">
        <f t="shared" si="11"/>
        <v>95.51</v>
      </c>
      <c r="DC6" s="21">
        <f t="shared" si="11"/>
        <v>84.7</v>
      </c>
      <c r="DD6" s="21">
        <f t="shared" si="11"/>
        <v>84.67</v>
      </c>
      <c r="DE6" s="21">
        <f t="shared" si="11"/>
        <v>90.3</v>
      </c>
      <c r="DF6" s="21">
        <f t="shared" si="11"/>
        <v>90.32</v>
      </c>
      <c r="DG6" s="21">
        <f t="shared" si="11"/>
        <v>90.05</v>
      </c>
      <c r="DH6" s="20" t="str">
        <f>IF(DH7="","",IF(DH7="-","【-】","【"&amp;SUBSTITUTE(TEXT(DH7,"#,##0.00"),"-","△")&amp;"】"))</f>
        <v>【87.80】</v>
      </c>
      <c r="DI6" s="21">
        <f>IF(DI7="",NA(),DI7)</f>
        <v>11.15</v>
      </c>
      <c r="DJ6" s="21">
        <f t="shared" ref="DJ6:DR6" si="12">IF(DJ7="",NA(),DJ7)</f>
        <v>14.29</v>
      </c>
      <c r="DK6" s="21">
        <f t="shared" si="12"/>
        <v>17.28</v>
      </c>
      <c r="DL6" s="21">
        <f t="shared" si="12"/>
        <v>20.260000000000002</v>
      </c>
      <c r="DM6" s="21">
        <f t="shared" si="12"/>
        <v>23.18</v>
      </c>
      <c r="DN6" s="21">
        <f t="shared" si="12"/>
        <v>20.34</v>
      </c>
      <c r="DO6" s="21">
        <f t="shared" si="12"/>
        <v>21.85</v>
      </c>
      <c r="DP6" s="21">
        <f t="shared" si="12"/>
        <v>28.79</v>
      </c>
      <c r="DQ6" s="21">
        <f t="shared" si="12"/>
        <v>30.5</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0.05</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0.01</v>
      </c>
      <c r="EM6" s="21">
        <f t="shared" si="14"/>
        <v>0.02</v>
      </c>
      <c r="EN6" s="21">
        <f t="shared" si="14"/>
        <v>0.02</v>
      </c>
      <c r="EO6" s="20" t="str">
        <f>IF(EO7="","",IF(EO7="-","【-】","【"&amp;SUBSTITUTE(TEXT(EO7,"#,##0.00"),"-","△")&amp;"】"))</f>
        <v>【0.02】</v>
      </c>
    </row>
    <row r="7" spans="1:148" s="22" customFormat="1" x14ac:dyDescent="0.15">
      <c r="A7" s="14"/>
      <c r="B7" s="23">
        <v>2024</v>
      </c>
      <c r="C7" s="23">
        <v>352039</v>
      </c>
      <c r="D7" s="23">
        <v>46</v>
      </c>
      <c r="E7" s="23">
        <v>17</v>
      </c>
      <c r="F7" s="23">
        <v>5</v>
      </c>
      <c r="G7" s="23">
        <v>0</v>
      </c>
      <c r="H7" s="23" t="s">
        <v>96</v>
      </c>
      <c r="I7" s="23" t="s">
        <v>97</v>
      </c>
      <c r="J7" s="23" t="s">
        <v>98</v>
      </c>
      <c r="K7" s="23" t="s">
        <v>99</v>
      </c>
      <c r="L7" s="23" t="s">
        <v>100</v>
      </c>
      <c r="M7" s="23" t="s">
        <v>101</v>
      </c>
      <c r="N7" s="24" t="s">
        <v>102</v>
      </c>
      <c r="O7" s="24">
        <v>82.58</v>
      </c>
      <c r="P7" s="24">
        <v>4.43</v>
      </c>
      <c r="Q7" s="24">
        <v>98.24</v>
      </c>
      <c r="R7" s="24">
        <v>3080</v>
      </c>
      <c r="S7" s="24">
        <v>185982</v>
      </c>
      <c r="T7" s="24">
        <v>1023.22</v>
      </c>
      <c r="U7" s="24">
        <v>181.76</v>
      </c>
      <c r="V7" s="24">
        <v>8182</v>
      </c>
      <c r="W7" s="24">
        <v>4.59</v>
      </c>
      <c r="X7" s="24">
        <v>1782.57</v>
      </c>
      <c r="Y7" s="24">
        <v>113.47</v>
      </c>
      <c r="Z7" s="24">
        <v>117.87</v>
      </c>
      <c r="AA7" s="24">
        <v>119.29</v>
      </c>
      <c r="AB7" s="24">
        <v>116.6</v>
      </c>
      <c r="AC7" s="24">
        <v>115</v>
      </c>
      <c r="AD7" s="24">
        <v>106.37</v>
      </c>
      <c r="AE7" s="24">
        <v>106.07</v>
      </c>
      <c r="AF7" s="24">
        <v>101.91</v>
      </c>
      <c r="AG7" s="24">
        <v>103.07</v>
      </c>
      <c r="AH7" s="24">
        <v>103.04</v>
      </c>
      <c r="AI7" s="24">
        <v>104.3</v>
      </c>
      <c r="AJ7" s="24">
        <v>0</v>
      </c>
      <c r="AK7" s="24">
        <v>0</v>
      </c>
      <c r="AL7" s="24">
        <v>0</v>
      </c>
      <c r="AM7" s="24">
        <v>0</v>
      </c>
      <c r="AN7" s="24">
        <v>0</v>
      </c>
      <c r="AO7" s="24">
        <v>139.02000000000001</v>
      </c>
      <c r="AP7" s="24">
        <v>132.04</v>
      </c>
      <c r="AQ7" s="24">
        <v>124.8</v>
      </c>
      <c r="AR7" s="24">
        <v>120.64</v>
      </c>
      <c r="AS7" s="24">
        <v>100.31</v>
      </c>
      <c r="AT7" s="24">
        <v>102.74</v>
      </c>
      <c r="AU7" s="24">
        <v>43.47</v>
      </c>
      <c r="AV7" s="24">
        <v>40.619999999999997</v>
      </c>
      <c r="AW7" s="24">
        <v>40.75</v>
      </c>
      <c r="AX7" s="24">
        <v>50.8</v>
      </c>
      <c r="AY7" s="24">
        <v>44.52</v>
      </c>
      <c r="AZ7" s="24">
        <v>29.13</v>
      </c>
      <c r="BA7" s="24">
        <v>35.69</v>
      </c>
      <c r="BB7" s="24">
        <v>35.42</v>
      </c>
      <c r="BC7" s="24">
        <v>39.82</v>
      </c>
      <c r="BD7" s="24">
        <v>41.03</v>
      </c>
      <c r="BE7" s="24">
        <v>47.19</v>
      </c>
      <c r="BF7" s="24">
        <v>0</v>
      </c>
      <c r="BG7" s="24">
        <v>0</v>
      </c>
      <c r="BH7" s="24">
        <v>0</v>
      </c>
      <c r="BI7" s="24">
        <v>0</v>
      </c>
      <c r="BJ7" s="24">
        <v>0</v>
      </c>
      <c r="BK7" s="24">
        <v>867.83</v>
      </c>
      <c r="BL7" s="24">
        <v>791.76</v>
      </c>
      <c r="BM7" s="24">
        <v>718.49</v>
      </c>
      <c r="BN7" s="24">
        <v>743.31</v>
      </c>
      <c r="BO7" s="24">
        <v>796.8</v>
      </c>
      <c r="BP7" s="24">
        <v>798.1</v>
      </c>
      <c r="BQ7" s="24">
        <v>57.84</v>
      </c>
      <c r="BR7" s="24">
        <v>52.34</v>
      </c>
      <c r="BS7" s="24">
        <v>52.75</v>
      </c>
      <c r="BT7" s="24">
        <v>46.77</v>
      </c>
      <c r="BU7" s="24">
        <v>45.82</v>
      </c>
      <c r="BV7" s="24">
        <v>57.08</v>
      </c>
      <c r="BW7" s="24">
        <v>56.26</v>
      </c>
      <c r="BX7" s="24">
        <v>61.82</v>
      </c>
      <c r="BY7" s="24">
        <v>61.15</v>
      </c>
      <c r="BZ7" s="24">
        <v>58.41</v>
      </c>
      <c r="CA7" s="24">
        <v>54.51</v>
      </c>
      <c r="CB7" s="24">
        <v>261.74</v>
      </c>
      <c r="CC7" s="24">
        <v>294.60000000000002</v>
      </c>
      <c r="CD7" s="24">
        <v>300.76</v>
      </c>
      <c r="CE7" s="24">
        <v>337.19</v>
      </c>
      <c r="CF7" s="24">
        <v>340.14</v>
      </c>
      <c r="CG7" s="24">
        <v>274.99</v>
      </c>
      <c r="CH7" s="24">
        <v>282.08999999999997</v>
      </c>
      <c r="CI7" s="24">
        <v>246.9</v>
      </c>
      <c r="CJ7" s="24">
        <v>250.43</v>
      </c>
      <c r="CK7" s="24">
        <v>267.33999999999997</v>
      </c>
      <c r="CL7" s="24">
        <v>286.33</v>
      </c>
      <c r="CM7" s="24">
        <v>72.760000000000005</v>
      </c>
      <c r="CN7" s="24">
        <v>70.489999999999995</v>
      </c>
      <c r="CO7" s="24">
        <v>67.989999999999995</v>
      </c>
      <c r="CP7" s="24">
        <v>67.83</v>
      </c>
      <c r="CQ7" s="24">
        <v>68.17</v>
      </c>
      <c r="CR7" s="24">
        <v>54.83</v>
      </c>
      <c r="CS7" s="24">
        <v>66.53</v>
      </c>
      <c r="CT7" s="24">
        <v>52.9</v>
      </c>
      <c r="CU7" s="24">
        <v>52.63</v>
      </c>
      <c r="CV7" s="24">
        <v>52.34</v>
      </c>
      <c r="CW7" s="24">
        <v>49.92</v>
      </c>
      <c r="CX7" s="24">
        <v>94.86</v>
      </c>
      <c r="CY7" s="24">
        <v>94.9</v>
      </c>
      <c r="CZ7" s="24">
        <v>95.27</v>
      </c>
      <c r="DA7" s="24">
        <v>95.46</v>
      </c>
      <c r="DB7" s="24">
        <v>95.51</v>
      </c>
      <c r="DC7" s="24">
        <v>84.7</v>
      </c>
      <c r="DD7" s="24">
        <v>84.67</v>
      </c>
      <c r="DE7" s="24">
        <v>90.3</v>
      </c>
      <c r="DF7" s="24">
        <v>90.32</v>
      </c>
      <c r="DG7" s="24">
        <v>90.05</v>
      </c>
      <c r="DH7" s="24">
        <v>87.8</v>
      </c>
      <c r="DI7" s="24">
        <v>11.15</v>
      </c>
      <c r="DJ7" s="24">
        <v>14.29</v>
      </c>
      <c r="DK7" s="24">
        <v>17.28</v>
      </c>
      <c r="DL7" s="24">
        <v>20.260000000000002</v>
      </c>
      <c r="DM7" s="24">
        <v>23.18</v>
      </c>
      <c r="DN7" s="24">
        <v>20.34</v>
      </c>
      <c r="DO7" s="24">
        <v>21.85</v>
      </c>
      <c r="DP7" s="24">
        <v>28.79</v>
      </c>
      <c r="DQ7" s="24">
        <v>30.5</v>
      </c>
      <c r="DR7" s="24">
        <v>30.49</v>
      </c>
      <c r="DS7" s="24">
        <v>28.46</v>
      </c>
      <c r="DT7" s="24">
        <v>0</v>
      </c>
      <c r="DU7" s="24">
        <v>0</v>
      </c>
      <c r="DV7" s="24">
        <v>0</v>
      </c>
      <c r="DW7" s="24">
        <v>0</v>
      </c>
      <c r="DX7" s="24">
        <v>0</v>
      </c>
      <c r="DY7" s="24">
        <v>0</v>
      </c>
      <c r="DZ7" s="24">
        <v>0</v>
      </c>
      <c r="EA7" s="24">
        <v>0</v>
      </c>
      <c r="EB7" s="24">
        <v>0</v>
      </c>
      <c r="EC7" s="24">
        <v>0.05</v>
      </c>
      <c r="ED7" s="24">
        <v>0.03</v>
      </c>
      <c r="EE7" s="24">
        <v>0</v>
      </c>
      <c r="EF7" s="24">
        <v>0</v>
      </c>
      <c r="EG7" s="24">
        <v>0</v>
      </c>
      <c r="EH7" s="24">
        <v>0</v>
      </c>
      <c r="EI7" s="24">
        <v>0</v>
      </c>
      <c r="EJ7" s="24">
        <v>0.25</v>
      </c>
      <c r="EK7" s="24">
        <v>0.05</v>
      </c>
      <c r="EL7" s="24">
        <v>0.01</v>
      </c>
      <c r="EM7" s="24">
        <v>0.02</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三井　博明</cp:lastModifiedBy>
  <dcterms:created xsi:type="dcterms:W3CDTF">2025-12-23T06:22:52Z</dcterms:created>
  <dcterms:modified xsi:type="dcterms:W3CDTF">2026-02-17T01:38:55Z</dcterms:modified>
  <cp:category/>
</cp:coreProperties>
</file>