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38DCAD6D-F931-4360-9429-41651A9E882D}" xr6:coauthVersionLast="47" xr6:coauthVersionMax="47" xr10:uidLastSave="{00000000-0000-0000-0000-000000000000}"/>
  <workbookProtection workbookAlgorithmName="SHA-512" workbookHashValue="Bir1NN0DuKYU5cFrY6faUDw2WTvrW2KtAN9EptD6rvJ9APPhrnzKOdxVFIr5Oewwaxs8Fpr3YesupeBbsGt5kA==" workbookSaltValue="IMPlgXTc8yjJ8ShRJzB71g==" workbookSpinCount="100000" lockStructure="1"/>
  <bookViews>
    <workbookView xWindow="-25725" yWindow="-447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F85" i="4"/>
  <c r="E85" i="4"/>
  <c r="AT10" i="4"/>
  <c r="AL10" i="4"/>
  <c r="I10" i="4"/>
  <c r="AL8"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<sst xmlns="http://schemas.openxmlformats.org/spreadsheetml/2006/main" count="231" uniqueCount="117">
  <si>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</si>
  <si>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</si>
  <si>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</si>
  <si>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</si>
  <si>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</si>
  <si>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</si>
  <si>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</si>
  <si>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</si>
  <si>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</si>
  <si>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</si>
  <si>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</si>
  <si>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</si>
  <si>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</si>
  <si>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</si>
  <si>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</si>
  <si>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</si>
  <si>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</si>
  <si>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</si>
  <si>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</si>
  <si>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</si>
  <si>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</si>
  <si>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</si>
  <si>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</si>
  <si>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</si>
  <si>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</si>
  <si>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</si>
  <si>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</si>
  <si>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</si>
  <si>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</si>
  <si>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</si>
  <si>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</si>
  <si>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</si>
  <si>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</si>
  <si>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</si>
  <si>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</si>
  <si>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</si>
  <si>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</si>
  <si>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</si>
  <si>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</si>
  <si>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</si>
  <si>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</si>
  <si>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</si>
  <si>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</si>
  <si>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</si>
  <si>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</si>
  <si>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</si>
  <si>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</si>
  <si>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</si>
  <si>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</si>
  <si>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</si>
  <si>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</si>
  <si>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</si>
  <si>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</si>
  <si>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</si>
  <si>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</si>
  <si>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</si>
  <si>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</si>
  <si>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</si>
  <si>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</si>
  <si>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</si>
  <si>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</si>
  <si>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</si>
  <si>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</si>
  <si>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</si>
  <si>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</si>
  <si>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</si>
  <si>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</si>
  <si>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</si>
  <si>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</si>
  <si>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</si>
  <si>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</si>
  <si>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</si>
  <si>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</si>
  <si>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</si>
  <si>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</si>
  <si>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</si>
  <si>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</si>
  <si>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</si>
  <si>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</si>
  <si>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</si>
  <si>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</si>
  <si>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</si>
  <si>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</si>
  <si>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</si>
  <si>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</si>
  <si>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</si>
  <si>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</si>
  <si>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</si>
  <si>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</si>
  <si>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</si>
  <si>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</si>
  <si>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</si>
  <si>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</si>
  <si>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</si>
  <si>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</si>
  <si>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</si>
  <si>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萩市</t>
  </si>
  <si>
    <t>法適用</t>
  </si>
  <si>
    <t>下水道事業</t>
  </si>
  <si>
    <t>林業集落排水</t>
  </si>
  <si>
    <t>G2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</si>
  <si>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</si>
  <si>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</si>
  <si>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</si>
  <si>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</si>
  <si>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</si>
  <si>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</si>
  <si>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</si>
  <si>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</si>
  <si>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</si>
  <si>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</si>
  <si>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</si>
  <si>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</si>
  <si>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</si>
  <si>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本市の林業集落排水事業の経営状況は、汚水処理に要する費用を使用料収入で賄えておらず、一般会計からの繰入金で収益的収支を均衡させている状況である。今後は、老朽化施設等の改築更新事業に多額の経費が必要となる一方で、人口減少等により使用料収入の減少が見込まれる。このことから、将来にわたって安定した下水道サービスを提供するため、更なる経費の削減に努めるとともに適正な使用料水準を設定し、最終的に一般会計からの基準外繰入金に依存することなく、経費回収率100％を確保し、収益的収支の均衡を図る必要がある。なお、本市の汚水処理は、公共下水道事業、特定環境保全公共下水道事業、農業集落排水事業、漁業集落排水事業、林業集落排水事業、特定地域生活排水事業及び個別排水事業を実施しているが、平成30年度から全7事業の地方公営企業法の適用に合わせて下水道事業会計を設置し、使用料についても統一しているため、下水道7事業全体で経営健全化に取り組むこととしている。</t>
    <phoneticPr fontId="4"/>
  </si>
  <si>
    <t>①経常収支比率は、一般会計からの繰入金で収益的収支を均衡させているため、100％となっている。
②累積欠損金は、発生していない。
③流動比率は、類似団体平均値よりも高いが、100％を下回っている。1年以内に償還する建設改良費に充てられた企業債を除けば、流動資産と流動負債が同額であり、企業債償還等の原資についても一般会計からの出資金を計画的に繰り入れているため、問題はない。
④企業債残高対事業規模比率は、類似団体平均値よりも高くなっている。これは、下水道整備の財源として多額の企業債を発行したためであり、今後、企業債償還の原資を使用料収入等で賄うことが必要となってくる。今後、接続率の向上と合わせて投資規模に見合った使用料水準を検討し、経営改善を図っていく必要がある。
⑤経費回収率は、汚水処理原価が増加したことにより低下している。類似団体平均値を上回っているが、100％を下回っている。今後、汚水処理経費を削減するとともに適正な使用料水準を検討し、経費回収率の向上を図る必要がある。
⑥汚水処理原価は、類似団体平均値よりも低くなっている。
⑦施設利用率は、類似団体平均値よりも低くなっている。今後は人口減少に伴い、低下する見込みである。
⑧水洗化率は、わずかに上昇したが、類似団体平均値よりも低く、これ以上の大幅な上昇は見込めない。</t>
    <rPh sb="351" eb="353">
      <t>ゾウカ</t>
    </rPh>
    <rPh sb="360" eb="362">
      <t>テイカ</t>
    </rPh>
    <rPh sb="367" eb="369">
      <t>ルイジ</t>
    </rPh>
    <rPh sb="369" eb="371">
      <t>ダンタイ</t>
    </rPh>
    <rPh sb="371" eb="373">
      <t>ヘイキン</t>
    </rPh>
    <rPh sb="373" eb="374">
      <t>チ</t>
    </rPh>
    <rPh sb="375" eb="377">
      <t>ウワマワ</t>
    </rPh>
    <rPh sb="532" eb="534">
      <t>ジョウショウ</t>
    </rPh>
    <rPh sb="556" eb="558">
      <t>オオハバ</t>
    </rPh>
    <phoneticPr fontId="4"/>
  </si>
  <si>
    <t>林業集落排水事業は、平成14年の供用開始から20年以上が経過している。
①有形固定資産減価償却率は、類似団体平均値よりも高くなっており、施設の老朽化が進んでいるが、機能診断の結果、緊急性はないため、当面は予防保全に努めていく。
②管渠老朽化率及び③管渠改善率は、耐用年数を経過した管渠は無いことから、計画的な更新を行っていないため、数値は0となっている。将来の改築更新時期を把握し、今後の投資計画等の見直しを図る必要がある。</t>
    <rPh sb="25" eb="27">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</si>
</sst>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0D-4109-AB7F-FA0AA19FCC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40D-4109-AB7F-FA0AA19FCC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29.63</c:v>
                </c:pt>
                <c:pt idx="1">
                  <c:v>29.63</c:v>
                </c:pt>
                <c:pt idx="2">
                  <c:v>25.93</c:v>
                </c:pt>
                <c:pt idx="3">
                  <c:v>25.93</c:v>
                </c:pt>
                <c:pt idx="4">
                  <c:v>25.93</c:v>
                </c:pt>
              </c:numCache>
            </c:numRef>
          </c:val>
          <c:extLst>
            <c:ext xmlns:c16="http://schemas.microsoft.com/office/drawing/2014/chart" uri="{C3380CC4-5D6E-409C-BE32-E72D297353CC}">
              <c16:uniqueId val="{00000000-8B1F-4548-8D7F-6F1A1732645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42.48</c:v>
                </c:pt>
                <c:pt idx="1">
                  <c:v>39.770000000000003</c:v>
                </c:pt>
                <c:pt idx="2">
                  <c:v>38.96</c:v>
                </c:pt>
                <c:pt idx="3">
                  <c:v>39.659999999999997</c:v>
                </c:pt>
                <c:pt idx="4">
                  <c:v>35.700000000000003</c:v>
                </c:pt>
              </c:numCache>
            </c:numRef>
          </c:val>
          <c:smooth val="0"/>
          <c:extLst>
            <c:ext xmlns:c16="http://schemas.microsoft.com/office/drawing/2014/chart" uri="{C3380CC4-5D6E-409C-BE32-E72D297353CC}">
              <c16:uniqueId val="{00000001-8B1F-4548-8D7F-6F1A1732645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91.89</c:v>
                </c:pt>
                <c:pt idx="1">
                  <c:v>91.43</c:v>
                </c:pt>
                <c:pt idx="2">
                  <c:v>91.18</c:v>
                </c:pt>
                <c:pt idx="3">
                  <c:v>90.91</c:v>
                </c:pt>
                <c:pt idx="4">
                  <c:v>91.43</c:v>
                </c:pt>
              </c:numCache>
            </c:numRef>
          </c:val>
          <c:extLst>
            <c:ext xmlns:c16="http://schemas.microsoft.com/office/drawing/2014/chart" uri="{C3380CC4-5D6E-409C-BE32-E72D297353CC}">
              <c16:uniqueId val="{00000000-BA2B-471F-A1D3-B2FEF3E23A5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90.73</c:v>
                </c:pt>
                <c:pt idx="1">
                  <c:v>91.64</c:v>
                </c:pt>
                <c:pt idx="2">
                  <c:v>91.6</c:v>
                </c:pt>
                <c:pt idx="3">
                  <c:v>92.03</c:v>
                </c:pt>
                <c:pt idx="4">
                  <c:v>93.29</c:v>
                </c:pt>
              </c:numCache>
            </c:numRef>
          </c:val>
          <c:smooth val="0"/>
          <c:extLst>
            <c:ext xmlns:c16="http://schemas.microsoft.com/office/drawing/2014/chart" uri="{C3380CC4-5D6E-409C-BE32-E72D297353CC}">
              <c16:uniqueId val="{00000001-BA2B-471F-A1D3-B2FEF3E23A5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F5C-4378-82D1-741719F285A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101.09</c:v>
                </c:pt>
                <c:pt idx="1">
                  <c:v>94.43</c:v>
                </c:pt>
                <c:pt idx="2">
                  <c:v>101.18</c:v>
                </c:pt>
                <c:pt idx="3">
                  <c:v>89.58</c:v>
                </c:pt>
                <c:pt idx="4">
                  <c:v>96.86</c:v>
                </c:pt>
              </c:numCache>
            </c:numRef>
          </c:val>
          <c:smooth val="0"/>
          <c:extLst>
            <c:ext xmlns:c16="http://schemas.microsoft.com/office/drawing/2014/chart" uri="{C3380CC4-5D6E-409C-BE32-E72D297353CC}">
              <c16:uniqueId val="{00000001-5F5C-4378-82D1-741719F285A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57.94</c:v>
                </c:pt>
                <c:pt idx="1">
                  <c:v>60.08</c:v>
                </c:pt>
                <c:pt idx="2">
                  <c:v>61.86</c:v>
                </c:pt>
                <c:pt idx="3">
                  <c:v>63.59</c:v>
                </c:pt>
                <c:pt idx="4">
                  <c:v>65.31</c:v>
                </c:pt>
              </c:numCache>
            </c:numRef>
          </c:val>
          <c:extLst>
            <c:ext xmlns:c16="http://schemas.microsoft.com/office/drawing/2014/chart" uri="{C3380CC4-5D6E-409C-BE32-E72D297353CC}">
              <c16:uniqueId val="{00000000-EE09-4F40-B5F0-C15D1952F7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34.76</c:v>
                </c:pt>
                <c:pt idx="1">
                  <c:v>36.130000000000003</c:v>
                </c:pt>
                <c:pt idx="2">
                  <c:v>38.409999999999997</c:v>
                </c:pt>
                <c:pt idx="3">
                  <c:v>43.41</c:v>
                </c:pt>
                <c:pt idx="4">
                  <c:v>33.5</c:v>
                </c:pt>
              </c:numCache>
            </c:numRef>
          </c:val>
          <c:smooth val="0"/>
          <c:extLst>
            <c:ext xmlns:c16="http://schemas.microsoft.com/office/drawing/2014/chart" uri="{C3380CC4-5D6E-409C-BE32-E72D297353CC}">
              <c16:uniqueId val="{00000001-EE09-4F40-B5F0-C15D1952F7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5C-46D5-9483-FF9B5D143D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95C-46D5-9483-FF9B5D143D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43-4D26-A2E2-160226633F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534.57000000000005</c:v>
                </c:pt>
                <c:pt idx="1">
                  <c:v>528.12</c:v>
                </c:pt>
                <c:pt idx="2">
                  <c:v>533.38</c:v>
                </c:pt>
                <c:pt idx="3">
                  <c:v>658.43</c:v>
                </c:pt>
                <c:pt idx="4">
                  <c:v>355.48</c:v>
                </c:pt>
              </c:numCache>
            </c:numRef>
          </c:val>
          <c:smooth val="0"/>
          <c:extLst>
            <c:ext xmlns:c16="http://schemas.microsoft.com/office/drawing/2014/chart" uri="{C3380CC4-5D6E-409C-BE32-E72D297353CC}">
              <c16:uniqueId val="{00000001-3543-4D26-A2E2-160226633F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49.45</c:v>
                </c:pt>
                <c:pt idx="1">
                  <c:v>48.84</c:v>
                </c:pt>
                <c:pt idx="2">
                  <c:v>48.53</c:v>
                </c:pt>
                <c:pt idx="3">
                  <c:v>48.17</c:v>
                </c:pt>
                <c:pt idx="4">
                  <c:v>47.98</c:v>
                </c:pt>
              </c:numCache>
            </c:numRef>
          </c:val>
          <c:extLst>
            <c:ext xmlns:c16="http://schemas.microsoft.com/office/drawing/2014/chart" uri="{C3380CC4-5D6E-409C-BE32-E72D297353CC}">
              <c16:uniqueId val="{00000000-74C7-40EE-AA43-A9A3AF1AB7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36.93</c:v>
                </c:pt>
                <c:pt idx="1">
                  <c:v>15.34</c:v>
                </c:pt>
                <c:pt idx="2">
                  <c:v>1.22</c:v>
                </c:pt>
                <c:pt idx="3">
                  <c:v>-8.1</c:v>
                </c:pt>
                <c:pt idx="4">
                  <c:v>35.03</c:v>
                </c:pt>
              </c:numCache>
            </c:numRef>
          </c:val>
          <c:smooth val="0"/>
          <c:extLst>
            <c:ext xmlns:c16="http://schemas.microsoft.com/office/drawing/2014/chart" uri="{C3380CC4-5D6E-409C-BE32-E72D297353CC}">
              <c16:uniqueId val="{00000001-74C7-40EE-AA43-A9A3AF1AB7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1112.3499999999999</c:v>
                </c:pt>
                <c:pt idx="1">
                  <c:v>1150.93</c:v>
                </c:pt>
                <c:pt idx="2">
                  <c:v>1024.2</c:v>
                </c:pt>
                <c:pt idx="3">
                  <c:v>780.14</c:v>
                </c:pt>
                <c:pt idx="4">
                  <c:v>664.22</c:v>
                </c:pt>
              </c:numCache>
            </c:numRef>
          </c:val>
          <c:extLst>
            <c:ext xmlns:c16="http://schemas.microsoft.com/office/drawing/2014/chart" uri="{C3380CC4-5D6E-409C-BE32-E72D297353CC}">
              <c16:uniqueId val="{00000000-61E2-4956-AAA6-5D1D2A1FDE0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406.44</c:v>
                </c:pt>
                <c:pt idx="1">
                  <c:v>254.5</c:v>
                </c:pt>
                <c:pt idx="2">
                  <c:v>365.75</c:v>
                </c:pt>
                <c:pt idx="3">
                  <c:v>482.31</c:v>
                </c:pt>
                <c:pt idx="4">
                  <c:v>543.6</c:v>
                </c:pt>
              </c:numCache>
            </c:numRef>
          </c:val>
          <c:smooth val="0"/>
          <c:extLst>
            <c:ext xmlns:c16="http://schemas.microsoft.com/office/drawing/2014/chart" uri="{C3380CC4-5D6E-409C-BE32-E72D297353CC}">
              <c16:uniqueId val="{00000001-61E2-4956-AAA6-5D1D2A1FDE0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10.16</c:v>
                </c:pt>
                <c:pt idx="1">
                  <c:v>32.81</c:v>
                </c:pt>
                <c:pt idx="2">
                  <c:v>32.58</c:v>
                </c:pt>
                <c:pt idx="3">
                  <c:v>38.76</c:v>
                </c:pt>
                <c:pt idx="4">
                  <c:v>37.07</c:v>
                </c:pt>
              </c:numCache>
            </c:numRef>
          </c:val>
          <c:extLst>
            <c:ext xmlns:c16="http://schemas.microsoft.com/office/drawing/2014/chart" uri="{C3380CC4-5D6E-409C-BE32-E72D297353CC}">
              <c16:uniqueId val="{00000000-70FC-4EAE-B5D9-7D4DADB11FD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35.93</c:v>
                </c:pt>
                <c:pt idx="1">
                  <c:v>36.1</c:v>
                </c:pt>
                <c:pt idx="2">
                  <c:v>35.5</c:v>
                </c:pt>
                <c:pt idx="3">
                  <c:v>35.119999999999997</c:v>
                </c:pt>
                <c:pt idx="4">
                  <c:v>30.03</c:v>
                </c:pt>
              </c:numCache>
            </c:numRef>
          </c:val>
          <c:smooth val="0"/>
          <c:extLst>
            <c:ext xmlns:c16="http://schemas.microsoft.com/office/drawing/2014/chart" uri="{C3380CC4-5D6E-409C-BE32-E72D297353CC}">
              <c16:uniqueId val="{00000001-70FC-4EAE-B5D9-7D4DADB11FD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1486.28</c:v>
                </c:pt>
                <c:pt idx="1">
                  <c:v>459.77</c:v>
                </c:pt>
                <c:pt idx="2">
                  <c:v>470.64</c:v>
                </c:pt>
                <c:pt idx="3">
                  <c:v>398.22</c:v>
                </c:pt>
                <c:pt idx="4">
                  <c:v>415.84</c:v>
                </c:pt>
              </c:numCache>
            </c:numRef>
          </c:val>
          <c:extLst>
            <c:ext xmlns:c16="http://schemas.microsoft.com/office/drawing/2014/chart" uri="{C3380CC4-5D6E-409C-BE32-E72D297353CC}">
              <c16:uniqueId val="{00000000-A01B-4E76-A0BA-A05A995D492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499.55</c:v>
                </c:pt>
                <c:pt idx="1">
                  <c:v>529.77</c:v>
                </c:pt>
                <c:pt idx="2">
                  <c:v>523.41999999999996</c:v>
                </c:pt>
                <c:pt idx="3">
                  <c:v>526.79</c:v>
                </c:pt>
                <c:pt idx="4">
                  <c:v>609.94000000000005</c:v>
                </c:pt>
              </c:numCache>
            </c:numRef>
          </c:val>
          <c:smooth val="0"/>
          <c:extLst>
            <c:ext xmlns:c16="http://schemas.microsoft.com/office/drawing/2014/chart" uri="{C3380CC4-5D6E-409C-BE32-E72D297353CC}">
              <c16:uniqueId val="{00000001-A01B-4E76-A0BA-A05A995D492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【43.01】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【574.95】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萩市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林業集落排水</v>
      </c>
      <c r="Q8" s="39"/>
      <c r="R8" s="39"/>
      <c r="S8" s="39"/>
      <c r="T8" s="39"/>
      <c r="U8" s="39"/>
      <c r="V8" s="39"/>
      <c r="W8" s="39" t="str">
        <f>データ!L6</f>
        <v>G2</v>
      </c>
      <c r="X8" s="39"/>
      <c r="Y8" s="39"/>
      <c r="Z8" s="39"/>
      <c r="AA8" s="39"/>
      <c r="AB8" s="39"/>
      <c r="AC8" s="39"/>
      <c r="AD8" s="40" t="str">
        <f>データ!$M$6</f>
        <v>非設置</v>
      </c>
      <c r="AE8" s="40"/>
      <c r="AF8" s="40"/>
      <c r="AG8" s="40"/>
      <c r="AH8" s="40"/>
      <c r="AI8" s="40"/>
      <c r="AJ8" s="40"/>
      <c r="AK8" s="3"/>
      <c r="AL8" s="41">
        <f>データ!S6</f>
        <v>41637</v>
      </c>
      <c r="AM8" s="41"/>
      <c r="AN8" s="41"/>
      <c r="AO8" s="41"/>
      <c r="AP8" s="41"/>
      <c r="AQ8" s="41"/>
      <c r="AR8" s="41"/>
      <c r="AS8" s="41"/>
      <c r="AT8" s="34">
        <f>データ!T6</f>
        <v>698.31</v>
      </c>
      <c r="AU8" s="34"/>
      <c r="AV8" s="34"/>
      <c r="AW8" s="34"/>
      <c r="AX8" s="34"/>
      <c r="AY8" s="34"/>
      <c r="AZ8" s="34"/>
      <c r="BA8" s="34"/>
      <c r="BB8" s="34">
        <f>データ!U6</f>
        <v>59.63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91.78</v>
      </c>
      <c r="J10" s="34"/>
      <c r="K10" s="34"/>
      <c r="L10" s="34"/>
      <c r="M10" s="34"/>
      <c r="N10" s="34"/>
      <c r="O10" s="34"/>
      <c r="P10" s="34">
        <f>データ!P6</f>
        <v>0.09</v>
      </c>
      <c r="Q10" s="34"/>
      <c r="R10" s="34"/>
      <c r="S10" s="34"/>
      <c r="T10" s="34"/>
      <c r="U10" s="34"/>
      <c r="V10" s="34"/>
      <c r="W10" s="34">
        <f>データ!Q6</f>
        <v>100</v>
      </c>
      <c r="X10" s="34"/>
      <c r="Y10" s="34"/>
      <c r="Z10" s="34"/>
      <c r="AA10" s="34"/>
      <c r="AB10" s="34"/>
      <c r="AC10" s="34"/>
      <c r="AD10" s="41">
        <f>データ!R6</f>
        <v>2970</v>
      </c>
      <c r="AE10" s="41"/>
      <c r="AF10" s="41"/>
      <c r="AG10" s="41"/>
      <c r="AH10" s="41"/>
      <c r="AI10" s="41"/>
      <c r="AJ10" s="41"/>
      <c r="AK10" s="2"/>
      <c r="AL10" s="41">
        <f>データ!V6</f>
        <v>35</v>
      </c>
      <c r="AM10" s="41"/>
      <c r="AN10" s="41"/>
      <c r="AO10" s="41"/>
      <c r="AP10" s="41"/>
      <c r="AQ10" s="41"/>
      <c r="AR10" s="41"/>
      <c r="AS10" s="41"/>
      <c r="AT10" s="34">
        <f>データ!W6</f>
        <v>0.04</v>
      </c>
      <c r="AU10" s="34"/>
      <c r="AV10" s="34"/>
      <c r="AW10" s="34"/>
      <c r="AX10" s="34"/>
      <c r="AY10" s="34"/>
      <c r="AZ10" s="34"/>
      <c r="BA10" s="34"/>
      <c r="BB10" s="34">
        <f>データ!X6</f>
        <v>875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【97.32】</v>
      </c>
      <c r="F85" s="12" t="str">
        <f>データ!AT6</f>
        <v>【273.50】</v>
      </c>
      <c r="G85" s="12" t="str">
        <f>データ!BE6</f>
        <v>【43.01】</v>
      </c>
      <c r="H85" s="12" t="str">
        <f>データ!BP6</f>
        <v>【421.62】</v>
      </c>
      <c r="I85" s="12" t="str">
        <f>データ!CA6</f>
        <v>【31.85】</v>
      </c>
      <c r="J85" s="12" t="str">
        <f>データ!CL6</f>
        <v>【574.95】</v>
      </c>
      <c r="K85" s="12" t="str">
        <f>データ!CW6</f>
        <v>【34.76】</v>
      </c>
      <c r="L85" s="12" t="str">
        <f>データ!DH6</f>
        <v>【92.21】</v>
      </c>
      <c r="M85" s="12" t="str">
        <f>データ!DS6</f>
        <v>【29.90】</v>
      </c>
      <c r="N85" s="12" t="str">
        <f>データ!ED6</f>
        <v>【0.00】</v>
      </c>
      <c r="O85" s="12" t="str">
        <f>データ!EO6</f>
        <v>【0.00】</v>
      </c>
    </row>
  </sheetData>
  <sheetProtection algorithmName="SHA-512" hashValue="7gG/EYLiPXACJR/t1tg6s4Je863hp7xskH6I3evLqC6bXrX/pmuLkytaFDL5loyzrl2ivimg+ZZBQaw94t+Jxw==" saltValue="9Zny/X6YuJmxC/yFabRG7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352047</v>
      </c>
      <c r="D6" s="19">
        <f t="shared" si="3"/>
        <v>46</v>
      </c>
      <c r="E6" s="19">
        <f t="shared" si="3"/>
        <v>17</v>
      </c>
      <c r="F6" s="19">
        <f t="shared" si="3"/>
        <v>7</v>
      </c>
      <c r="G6" s="19">
        <f t="shared" si="3"/>
        <v>0</v>
      </c>
      <c r="H6" s="19" t="str">
        <f t="shared" si="3"/>
        <v>山口県　萩市</v>
      </c>
      <c r="I6" s="19" t="str">
        <f t="shared" si="3"/>
        <v>法適用</v>
      </c>
      <c r="J6" s="19" t="str">
        <f t="shared" si="3"/>
        <v>下水道事業</v>
      </c>
      <c r="K6" s="19" t="str">
        <f t="shared" si="3"/>
        <v>林業集落排水</v>
      </c>
      <c r="L6" s="19" t="str">
        <f t="shared" si="3"/>
        <v>G2</v>
      </c>
      <c r="M6" s="19" t="str">
        <f t="shared" si="3"/>
        <v>非設置</v>
      </c>
      <c r="N6" s="20" t="str">
        <f t="shared" si="3"/>
        <v>-</v>
      </c>
      <c r="O6" s="20">
        <f t="shared" si="3"/>
        <v>91.78</v>
      </c>
      <c r="P6" s="20">
        <f t="shared" si="3"/>
        <v>0.09</v>
      </c>
      <c r="Q6" s="20">
        <f t="shared" si="3"/>
        <v>100</v>
      </c>
      <c r="R6" s="20">
        <f t="shared" si="3"/>
        <v>2970</v>
      </c>
      <c r="S6" s="20">
        <f t="shared" si="3"/>
        <v>41637</v>
      </c>
      <c r="T6" s="20">
        <f t="shared" si="3"/>
        <v>698.31</v>
      </c>
      <c r="U6" s="20">
        <f t="shared" si="3"/>
        <v>59.63</v>
      </c>
      <c r="V6" s="20">
        <f t="shared" si="3"/>
        <v>35</v>
      </c>
      <c r="W6" s="20">
        <f t="shared" si="3"/>
        <v>0.04</v>
      </c>
      <c r="X6" s="20">
        <f t="shared" si="3"/>
        <v>875</v>
      </c>
      <c r="Y6" s="21">
        <f>IF(Y7="",NA(),Y7)</f>
        <v>100</v>
      </c>
      <c r="Z6" s="21">
        <f t="shared" ref="Z6:AH6" si="4">IF(Z7="",NA(),Z7)</f>
        <v>100</v>
      </c>
      <c r="AA6" s="21">
        <f t="shared" si="4"/>
        <v>100</v>
      </c>
      <c r="AB6" s="21">
        <f t="shared" si="4"/>
        <v>100</v>
      </c>
      <c r="AC6" s="21">
        <f t="shared" si="4"/>
        <v>100</v>
      </c>
      <c r="AD6" s="21">
        <f t="shared" si="4"/>
        <v>101.09</v>
      </c>
      <c r="AE6" s="21">
        <f t="shared" si="4"/>
        <v>94.43</v>
      </c>
      <c r="AF6" s="21">
        <f t="shared" si="4"/>
        <v>101.18</v>
      </c>
      <c r="AG6" s="21">
        <f t="shared" si="4"/>
        <v>89.58</v>
      </c>
      <c r="AH6" s="21">
        <f t="shared" si="4"/>
        <v>96.86</v>
      </c>
      <c r="AI6" s="20" t="str">
        <f>IF(AI7="","",IF(AI7="-","【-】","【"&amp;SUBSTITUTE(TEXT(AI7,"#,##0.00"),"-","△")&amp;"】"))</f>
        <v>【97.32】</v>
      </c>
      <c r="AJ6" s="20">
        <f>IF(AJ7="",NA(),AJ7)</f>
        <v>0</v>
      </c>
      <c r="AK6" s="20">
        <f t="shared" ref="AK6:AS6" si="5">IF(AK7="",NA(),AK7)</f>
        <v>0</v>
      </c>
      <c r="AL6" s="20">
        <f t="shared" si="5"/>
        <v>0</v>
      </c>
      <c r="AM6" s="20">
        <f t="shared" si="5"/>
        <v>0</v>
      </c>
      <c r="AN6" s="20">
        <f t="shared" si="5"/>
        <v>0</v>
      </c>
      <c r="AO6" s="21">
        <f t="shared" si="5"/>
        <v>534.57000000000005</v>
      </c>
      <c r="AP6" s="21">
        <f t="shared" si="5"/>
        <v>528.12</v>
      </c>
      <c r="AQ6" s="21">
        <f t="shared" si="5"/>
        <v>533.38</v>
      </c>
      <c r="AR6" s="21">
        <f t="shared" si="5"/>
        <v>658.43</v>
      </c>
      <c r="AS6" s="21">
        <f t="shared" si="5"/>
        <v>355.48</v>
      </c>
      <c r="AT6" s="20" t="str">
        <f>IF(AT7="","",IF(AT7="-","【-】","【"&amp;SUBSTITUTE(TEXT(AT7,"#,##0.00"),"-","△")&amp;"】"))</f>
        <v>【273.50】</v>
      </c>
      <c r="AU6" s="21">
        <f>IF(AU7="",NA(),AU7)</f>
        <v>49.45</v>
      </c>
      <c r="AV6" s="21">
        <f t="shared" ref="AV6:BD6" si="6">IF(AV7="",NA(),AV7)</f>
        <v>48.84</v>
      </c>
      <c r="AW6" s="21">
        <f t="shared" si="6"/>
        <v>48.53</v>
      </c>
      <c r="AX6" s="21">
        <f t="shared" si="6"/>
        <v>48.17</v>
      </c>
      <c r="AY6" s="21">
        <f t="shared" si="6"/>
        <v>47.98</v>
      </c>
      <c r="AZ6" s="21">
        <f t="shared" si="6"/>
        <v>36.93</v>
      </c>
      <c r="BA6" s="21">
        <f t="shared" si="6"/>
        <v>15.34</v>
      </c>
      <c r="BB6" s="21">
        <f t="shared" si="6"/>
        <v>1.22</v>
      </c>
      <c r="BC6" s="21">
        <f t="shared" si="6"/>
        <v>-8.1</v>
      </c>
      <c r="BD6" s="21">
        <f t="shared" si="6"/>
        <v>35.03</v>
      </c>
      <c r="BE6" s="20" t="str">
        <f>IF(BE7="","",IF(BE7="-","【-】","【"&amp;SUBSTITUTE(TEXT(BE7,"#,##0.00"),"-","△")&amp;"】"))</f>
        <v>【43.01】</v>
      </c>
      <c r="BF6" s="21">
        <f>IF(BF7="",NA(),BF7)</f>
        <v>1112.3499999999999</v>
      </c>
      <c r="BG6" s="21">
        <f t="shared" ref="BG6:BO6" si="7">IF(BG7="",NA(),BG7)</f>
        <v>1150.93</v>
      </c>
      <c r="BH6" s="21">
        <f t="shared" si="7"/>
        <v>1024.2</v>
      </c>
      <c r="BI6" s="21">
        <f t="shared" si="7"/>
        <v>780.14</v>
      </c>
      <c r="BJ6" s="21">
        <f t="shared" si="7"/>
        <v>664.22</v>
      </c>
      <c r="BK6" s="21">
        <f t="shared" si="7"/>
        <v>406.44</v>
      </c>
      <c r="BL6" s="21">
        <f t="shared" si="7"/>
        <v>254.5</v>
      </c>
      <c r="BM6" s="21">
        <f t="shared" si="7"/>
        <v>365.75</v>
      </c>
      <c r="BN6" s="21">
        <f t="shared" si="7"/>
        <v>482.31</v>
      </c>
      <c r="BO6" s="21">
        <f t="shared" si="7"/>
        <v>543.6</v>
      </c>
      <c r="BP6" s="20" t="str">
        <f>IF(BP7="","",IF(BP7="-","【-】","【"&amp;SUBSTITUTE(TEXT(BP7,"#,##0.00"),"-","△")&amp;"】"))</f>
        <v>【421.62】</v>
      </c>
      <c r="BQ6" s="21">
        <f>IF(BQ7="",NA(),BQ7)</f>
        <v>10.16</v>
      </c>
      <c r="BR6" s="21">
        <f t="shared" ref="BR6:BZ6" si="8">IF(BR7="",NA(),BR7)</f>
        <v>32.81</v>
      </c>
      <c r="BS6" s="21">
        <f t="shared" si="8"/>
        <v>32.58</v>
      </c>
      <c r="BT6" s="21">
        <f t="shared" si="8"/>
        <v>38.76</v>
      </c>
      <c r="BU6" s="21">
        <f t="shared" si="8"/>
        <v>37.07</v>
      </c>
      <c r="BV6" s="21">
        <f t="shared" si="8"/>
        <v>35.93</v>
      </c>
      <c r="BW6" s="21">
        <f t="shared" si="8"/>
        <v>36.1</v>
      </c>
      <c r="BX6" s="21">
        <f t="shared" si="8"/>
        <v>35.5</v>
      </c>
      <c r="BY6" s="21">
        <f t="shared" si="8"/>
        <v>35.119999999999997</v>
      </c>
      <c r="BZ6" s="21">
        <f t="shared" si="8"/>
        <v>30.03</v>
      </c>
      <c r="CA6" s="20" t="str">
        <f>IF(CA7="","",IF(CA7="-","【-】","【"&amp;SUBSTITUTE(TEXT(CA7,"#,##0.00"),"-","△")&amp;"】"))</f>
        <v>【31.85】</v>
      </c>
      <c r="CB6" s="21">
        <f>IF(CB7="",NA(),CB7)</f>
        <v>1486.28</v>
      </c>
      <c r="CC6" s="21">
        <f t="shared" ref="CC6:CK6" si="9">IF(CC7="",NA(),CC7)</f>
        <v>459.77</v>
      </c>
      <c r="CD6" s="21">
        <f t="shared" si="9"/>
        <v>470.64</v>
      </c>
      <c r="CE6" s="21">
        <f t="shared" si="9"/>
        <v>398.22</v>
      </c>
      <c r="CF6" s="21">
        <f t="shared" si="9"/>
        <v>415.84</v>
      </c>
      <c r="CG6" s="21">
        <f t="shared" si="9"/>
        <v>499.55</v>
      </c>
      <c r="CH6" s="21">
        <f t="shared" si="9"/>
        <v>529.77</v>
      </c>
      <c r="CI6" s="21">
        <f t="shared" si="9"/>
        <v>523.41999999999996</v>
      </c>
      <c r="CJ6" s="21">
        <f t="shared" si="9"/>
        <v>526.79</v>
      </c>
      <c r="CK6" s="21">
        <f t="shared" si="9"/>
        <v>609.94000000000005</v>
      </c>
      <c r="CL6" s="20" t="str">
        <f>IF(CL7="","",IF(CL7="-","【-】","【"&amp;SUBSTITUTE(TEXT(CL7,"#,##0.00"),"-","△")&amp;"】"))</f>
        <v>【574.95】</v>
      </c>
      <c r="CM6" s="21">
        <f>IF(CM7="",NA(),CM7)</f>
        <v>29.63</v>
      </c>
      <c r="CN6" s="21">
        <f t="shared" ref="CN6:CV6" si="10">IF(CN7="",NA(),CN7)</f>
        <v>29.63</v>
      </c>
      <c r="CO6" s="21">
        <f t="shared" si="10"/>
        <v>25.93</v>
      </c>
      <c r="CP6" s="21">
        <f t="shared" si="10"/>
        <v>25.93</v>
      </c>
      <c r="CQ6" s="21">
        <f t="shared" si="10"/>
        <v>25.93</v>
      </c>
      <c r="CR6" s="21">
        <f t="shared" si="10"/>
        <v>42.48</v>
      </c>
      <c r="CS6" s="21">
        <f t="shared" si="10"/>
        <v>39.770000000000003</v>
      </c>
      <c r="CT6" s="21">
        <f t="shared" si="10"/>
        <v>38.96</v>
      </c>
      <c r="CU6" s="21">
        <f t="shared" si="10"/>
        <v>39.659999999999997</v>
      </c>
      <c r="CV6" s="21">
        <f t="shared" si="10"/>
        <v>35.700000000000003</v>
      </c>
      <c r="CW6" s="20" t="str">
        <f>IF(CW7="","",IF(CW7="-","【-】","【"&amp;SUBSTITUTE(TEXT(CW7,"#,##0.00"),"-","△")&amp;"】"))</f>
        <v>【34.76】</v>
      </c>
      <c r="CX6" s="21">
        <f>IF(CX7="",NA(),CX7)</f>
        <v>91.89</v>
      </c>
      <c r="CY6" s="21">
        <f t="shared" ref="CY6:DG6" si="11">IF(CY7="",NA(),CY7)</f>
        <v>91.43</v>
      </c>
      <c r="CZ6" s="21">
        <f t="shared" si="11"/>
        <v>91.18</v>
      </c>
      <c r="DA6" s="21">
        <f t="shared" si="11"/>
        <v>90.91</v>
      </c>
      <c r="DB6" s="21">
        <f t="shared" si="11"/>
        <v>91.43</v>
      </c>
      <c r="DC6" s="21">
        <f t="shared" si="11"/>
        <v>90.73</v>
      </c>
      <c r="DD6" s="21">
        <f t="shared" si="11"/>
        <v>91.64</v>
      </c>
      <c r="DE6" s="21">
        <f t="shared" si="11"/>
        <v>91.6</v>
      </c>
      <c r="DF6" s="21">
        <f t="shared" si="11"/>
        <v>92.03</v>
      </c>
      <c r="DG6" s="21">
        <f t="shared" si="11"/>
        <v>93.29</v>
      </c>
      <c r="DH6" s="20" t="str">
        <f>IF(DH7="","",IF(DH7="-","【-】","【"&amp;SUBSTITUTE(TEXT(DH7,"#,##0.00"),"-","△")&amp;"】"))</f>
        <v>【92.21】</v>
      </c>
      <c r="DI6" s="21">
        <f>IF(DI7="",NA(),DI7)</f>
        <v>57.94</v>
      </c>
      <c r="DJ6" s="21">
        <f t="shared" ref="DJ6:DR6" si="12">IF(DJ7="",NA(),DJ7)</f>
        <v>60.08</v>
      </c>
      <c r="DK6" s="21">
        <f t="shared" si="12"/>
        <v>61.86</v>
      </c>
      <c r="DL6" s="21">
        <f t="shared" si="12"/>
        <v>63.59</v>
      </c>
      <c r="DM6" s="21">
        <f t="shared" si="12"/>
        <v>65.31</v>
      </c>
      <c r="DN6" s="21">
        <f t="shared" si="12"/>
        <v>34.76</v>
      </c>
      <c r="DO6" s="21">
        <f t="shared" si="12"/>
        <v>36.130000000000003</v>
      </c>
      <c r="DP6" s="21">
        <f t="shared" si="12"/>
        <v>38.409999999999997</v>
      </c>
      <c r="DQ6" s="21">
        <f t="shared" si="12"/>
        <v>43.41</v>
      </c>
      <c r="DR6" s="21">
        <f t="shared" si="12"/>
        <v>33.5</v>
      </c>
      <c r="DS6" s="20" t="str">
        <f>IF(DS7="","",IF(DS7="-","【-】","【"&amp;SUBSTITUTE(TEXT(DS7,"#,##0.00"),"-","△")&amp;"】"))</f>
        <v>【29.90】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352047</v>
      </c>
      <c r="D7" s="23">
        <v>46</v>
      </c>
      <c r="E7" s="23">
        <v>17</v>
      </c>
      <c r="F7" s="23">
        <v>7</v>
      </c>
      <c r="G7" s="23">
        <v>0</v>
      </c>
      <c r="H7" s="23" t="s">
        <v>96</v>
      </c>
      <c r="I7" s="23" t="s">
        <v>97</v>
      </c>
      <c r="J7" s="23" t="s">
        <v>98</v>
      </c>
      <c r="K7" s="23" t="s">
        <v>99</v>
      </c>
      <c r="L7" s="23" t="s">
        <v>100</v>
      </c>
      <c r="M7" s="23" t="s">
        <v>101</v>
      </c>
      <c r="N7" s="24" t="s">
        <v>102</v>
      </c>
      <c r="O7" s="24">
        <v>91.78</v>
      </c>
      <c r="P7" s="24">
        <v>0.09</v>
      </c>
      <c r="Q7" s="24">
        <v>100</v>
      </c>
      <c r="R7" s="24">
        <v>2970</v>
      </c>
      <c r="S7" s="24">
        <v>41637</v>
      </c>
      <c r="T7" s="24">
        <v>698.31</v>
      </c>
      <c r="U7" s="24">
        <v>59.63</v>
      </c>
      <c r="V7" s="24">
        <v>35</v>
      </c>
      <c r="W7" s="24">
        <v>0.04</v>
      </c>
      <c r="X7" s="24">
        <v>875</v>
      </c>
      <c r="Y7" s="24">
        <v>100</v>
      </c>
      <c r="Z7" s="24">
        <v>100</v>
      </c>
      <c r="AA7" s="24">
        <v>100</v>
      </c>
      <c r="AB7" s="24">
        <v>100</v>
      </c>
      <c r="AC7" s="24">
        <v>100</v>
      </c>
      <c r="AD7" s="24">
        <v>101.09</v>
      </c>
      <c r="AE7" s="24">
        <v>94.43</v>
      </c>
      <c r="AF7" s="24">
        <v>101.18</v>
      </c>
      <c r="AG7" s="24">
        <v>89.58</v>
      </c>
      <c r="AH7" s="24">
        <v>96.86</v>
      </c>
      <c r="AI7" s="24">
        <v>97.32</v>
      </c>
      <c r="AJ7" s="24">
        <v>0</v>
      </c>
      <c r="AK7" s="24">
        <v>0</v>
      </c>
      <c r="AL7" s="24">
        <v>0</v>
      </c>
      <c r="AM7" s="24">
        <v>0</v>
      </c>
      <c r="AN7" s="24">
        <v>0</v>
      </c>
      <c r="AO7" s="24">
        <v>534.57000000000005</v>
      </c>
      <c r="AP7" s="24">
        <v>528.12</v>
      </c>
      <c r="AQ7" s="24">
        <v>533.38</v>
      </c>
      <c r="AR7" s="24">
        <v>658.43</v>
      </c>
      <c r="AS7" s="24">
        <v>355.48</v>
      </c>
      <c r="AT7" s="24">
        <v>273.5</v>
      </c>
      <c r="AU7" s="24">
        <v>49.45</v>
      </c>
      <c r="AV7" s="24">
        <v>48.84</v>
      </c>
      <c r="AW7" s="24">
        <v>48.53</v>
      </c>
      <c r="AX7" s="24">
        <v>48.17</v>
      </c>
      <c r="AY7" s="24">
        <v>47.98</v>
      </c>
      <c r="AZ7" s="24">
        <v>36.93</v>
      </c>
      <c r="BA7" s="24">
        <v>15.34</v>
      </c>
      <c r="BB7" s="24">
        <v>1.22</v>
      </c>
      <c r="BC7" s="24">
        <v>-8.1</v>
      </c>
      <c r="BD7" s="24">
        <v>35.03</v>
      </c>
      <c r="BE7" s="24">
        <v>43.01</v>
      </c>
      <c r="BF7" s="24">
        <v>1112.3499999999999</v>
      </c>
      <c r="BG7" s="24">
        <v>1150.93</v>
      </c>
      <c r="BH7" s="24">
        <v>1024.2</v>
      </c>
      <c r="BI7" s="24">
        <v>780.14</v>
      </c>
      <c r="BJ7" s="24">
        <v>664.22</v>
      </c>
      <c r="BK7" s="24">
        <v>406.44</v>
      </c>
      <c r="BL7" s="24">
        <v>254.5</v>
      </c>
      <c r="BM7" s="24">
        <v>365.75</v>
      </c>
      <c r="BN7" s="24">
        <v>482.31</v>
      </c>
      <c r="BO7" s="24">
        <v>543.6</v>
      </c>
      <c r="BP7" s="24">
        <v>421.62</v>
      </c>
      <c r="BQ7" s="24">
        <v>10.16</v>
      </c>
      <c r="BR7" s="24">
        <v>32.81</v>
      </c>
      <c r="BS7" s="24">
        <v>32.58</v>
      </c>
      <c r="BT7" s="24">
        <v>38.76</v>
      </c>
      <c r="BU7" s="24">
        <v>37.07</v>
      </c>
      <c r="BV7" s="24">
        <v>35.93</v>
      </c>
      <c r="BW7" s="24">
        <v>36.1</v>
      </c>
      <c r="BX7" s="24">
        <v>35.5</v>
      </c>
      <c r="BY7" s="24">
        <v>35.119999999999997</v>
      </c>
      <c r="BZ7" s="24">
        <v>30.03</v>
      </c>
      <c r="CA7" s="24">
        <v>31.85</v>
      </c>
      <c r="CB7" s="24">
        <v>1486.28</v>
      </c>
      <c r="CC7" s="24">
        <v>459.77</v>
      </c>
      <c r="CD7" s="24">
        <v>470.64</v>
      </c>
      <c r="CE7" s="24">
        <v>398.22</v>
      </c>
      <c r="CF7" s="24">
        <v>415.84</v>
      </c>
      <c r="CG7" s="24">
        <v>499.55</v>
      </c>
      <c r="CH7" s="24">
        <v>529.77</v>
      </c>
      <c r="CI7" s="24">
        <v>523.41999999999996</v>
      </c>
      <c r="CJ7" s="24">
        <v>526.79</v>
      </c>
      <c r="CK7" s="24">
        <v>609.94000000000005</v>
      </c>
      <c r="CL7" s="24">
        <v>574.95000000000005</v>
      </c>
      <c r="CM7" s="24">
        <v>29.63</v>
      </c>
      <c r="CN7" s="24">
        <v>29.63</v>
      </c>
      <c r="CO7" s="24">
        <v>25.93</v>
      </c>
      <c r="CP7" s="24">
        <v>25.93</v>
      </c>
      <c r="CQ7" s="24">
        <v>25.93</v>
      </c>
      <c r="CR7" s="24">
        <v>42.48</v>
      </c>
      <c r="CS7" s="24">
        <v>39.770000000000003</v>
      </c>
      <c r="CT7" s="24">
        <v>38.96</v>
      </c>
      <c r="CU7" s="24">
        <v>39.659999999999997</v>
      </c>
      <c r="CV7" s="24">
        <v>35.700000000000003</v>
      </c>
      <c r="CW7" s="24">
        <v>34.76</v>
      </c>
      <c r="CX7" s="24">
        <v>91.89</v>
      </c>
      <c r="CY7" s="24">
        <v>91.43</v>
      </c>
      <c r="CZ7" s="24">
        <v>91.18</v>
      </c>
      <c r="DA7" s="24">
        <v>90.91</v>
      </c>
      <c r="DB7" s="24">
        <v>91.43</v>
      </c>
      <c r="DC7" s="24">
        <v>90.73</v>
      </c>
      <c r="DD7" s="24">
        <v>91.64</v>
      </c>
      <c r="DE7" s="24">
        <v>91.6</v>
      </c>
      <c r="DF7" s="24">
        <v>92.03</v>
      </c>
      <c r="DG7" s="24">
        <v>93.29</v>
      </c>
      <c r="DH7" s="24">
        <v>92.21</v>
      </c>
      <c r="DI7" s="24">
        <v>57.94</v>
      </c>
      <c r="DJ7" s="24">
        <v>60.08</v>
      </c>
      <c r="DK7" s="24">
        <v>61.86</v>
      </c>
      <c r="DL7" s="24">
        <v>63.59</v>
      </c>
      <c r="DM7" s="24">
        <v>65.31</v>
      </c>
      <c r="DN7" s="24">
        <v>34.76</v>
      </c>
      <c r="DO7" s="24">
        <v>36.130000000000003</v>
      </c>
      <c r="DP7" s="24">
        <v>38.409999999999997</v>
      </c>
      <c r="DQ7" s="24">
        <v>43.41</v>
      </c>
      <c r="DR7" s="24">
        <v>33.5</v>
      </c>
      <c r="DS7" s="24">
        <v>29.9</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2025-12-23T06:27:25Z</dcterms:created>
  <dcterms:modified xsi:type="dcterms:W3CDTF">2026-02-17T01:41:39Z</dcterms:modified>
  <cp:category/>
</cp:coreProperties>
</file>