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0CE566D4-0481-4978-8F58-45AC847B7E53}" xr6:coauthVersionLast="47" xr6:coauthVersionMax="47" xr10:uidLastSave="{00000000-0000-0000-0000-000000000000}"/>
  <workbookProtection workbookAlgorithmName="SHA-512" workbookHashValue="xTbtoxr0G7wbHrPb7WpJ77jo5VOc6lGVW5xEiBfMrj5fS8PL3lgqvj+JLCXtOAZOx2Yk+IRqFZok5CqPcujzRw==" workbookSaltValue="60d/grY2dPkpqqBaqiYj2A==" workbookSpinCount="100000" lockStructure="1"/>
  <bookViews>
    <workbookView xWindow="-25725" yWindow="-447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AT8" i="4" s="1"/>
  <c r="S6" i="5"/>
  <c r="AL8" i="4" s="1"/>
  <c r="R6" i="5"/>
  <c r="Q6" i="5"/>
  <c r="P6" i="5"/>
  <c r="P10" i="4" s="1"/>
  <c r="O6" i="5"/>
  <c r="I10" i="4" s="1"/>
  <c r="N6" i="5"/>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F85" i="4"/>
  <c r="E85" i="4"/>
  <c r="BB10" i="4"/>
  <c r="AL10" i="4"/>
  <c r="AD10" i="4"/>
  <c r="W10" i="4"/>
  <c r="B10" i="4"/>
  <c r="BB8" i="4"/>
  <c r="W8" i="4"/>
  <c r="B6" i="4"/>
</calcChain>
</file>

<file path=xl/sharedStrings.xml><?xml version="1.0" encoding="utf-8"?>
<sst xmlns="http://schemas.openxmlformats.org/spreadsheetml/2006/main" count="253" uniqueCount="117">
  <si>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</si>
  <si>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</si>
  <si>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</si>
  <si>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</si>
  <si>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</si>
  <si>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</si>
  <si>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</si>
  <si>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</si>
  <si>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</si>
  <si>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</si>
  <si>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</si>
  <si>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</si>
  <si>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</si>
  <si>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</si>
  <si>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</si>
  <si>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</si>
  <si>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</si>
  <si>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</si>
  <si>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</si>
  <si>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</si>
  <si>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</si>
  <si>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</si>
  <si>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</si>
  <si>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</si>
  <si>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</si>
  <si>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</si>
  <si>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</si>
  <si>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</si>
  <si>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</si>
  <si>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</si>
  <si>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</si>
  <si>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</si>
  <si>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</si>
  <si>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</si>
  <si>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</si>
  <si>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</si>
  <si>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</si>
  <si>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</si>
  <si>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</si>
  <si>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</si>
  <si>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</si>
  <si>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</si>
  <si>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</si>
  <si>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</si>
  <si>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</si>
  <si>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</si>
  <si>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</si>
  <si>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</si>
  <si>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</si>
  <si>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</si>
  <si>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</si>
  <si>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</si>
  <si>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</si>
  <si>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</si>
  <si>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</si>
  <si>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</si>
  <si>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</si>
  <si>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</si>
  <si>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</si>
  <si>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</si>
  <si>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</si>
  <si>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</si>
  <si>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</si>
  <si>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</si>
  <si>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</si>
  <si>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</si>
  <si>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</si>
  <si>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</si>
  <si>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</si>
  <si>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</si>
  <si>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</si>
  <si>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</si>
  <si>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</si>
  <si>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</si>
  <si>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</si>
  <si>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</si>
  <si>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</si>
  <si>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</si>
  <si>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</si>
  <si>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</si>
  <si>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</si>
  <si>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</si>
  <si>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</si>
  <si>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</si>
  <si>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</si>
  <si>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</si>
  <si>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</si>
  <si>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</si>
  <si>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</si>
  <si>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</si>
  <si>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</si>
  <si>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</si>
  <si>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</si>
  <si>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</si>
  <si>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</si>
  <si>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</si>
  <si>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</si>
  <si>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</si>
  <si>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</si>
  <si>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</si>
  <si>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</si>
  <si>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</si>
  <si>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</si>
  <si>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</si>
  <si>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</si>
  <si>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</si>
  <si>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</si>
  <si>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</si>
  <si>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</si>
  <si>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</si>
  <si>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</si>
  <si>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</si>
  <si>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</si>
  <si>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</si>
  <si>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本市の特定地域生活排水事業の経営状況は、汚水処理に要する費用を使用料収入で賄えておらず、一般会計からの繰入金で収益的収支を均衡させている状況である。今後は、老朽化施設等の改築更新事業に多額の経費が必要となる一方で、人口減少等により使用料収入の減少が見込まれる。このことから、将来にわたって安定した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phoneticPr fontId="4"/>
  </si>
  <si>
    <t>①経常収支比率は、一般会計からの繰入金で収益的収支を均衡させているため、100％となっている。
②累積欠損金は、発生していない。
③流動比率は、類似団体平均値より低く、100％を下回っている。1年以内に償還する建設改良費に充てられた企業債を除けば、流動資産が流動負債を上回っており、企業債償還等の原資についても一般会計からの出資金を計画的に繰り入れているため、問題はない。
④企業債残高対事業規模比率は、類似団体平均値よりも高くなっている。これは、浄化槽整備の財源として多額の企業債を発行したためであり、今後、企業債償還の原資を使用料収入等で賄うことが必要となってくる。今後、接続率の向上と合わせて投資規模に見合った使用料水準を検討し、経営改善を図っていく必要がある。
⑤経費回収率は、汚水処理原価が増加したことにより低下し、類似団体平均値を下回り、100%を下回っている。今後、汚水処理経費を削減するとともに適正な使用料水準を検討し、経費回収率の向上を図る必要がある。
⑥汚水処理原価は、類似団体平均値よりも大幅に高くなっている。これは、設置済浄化槽の1/5が離島にあること及び中山間地域に多く設置されていることにより、維持管理費が高くなることによるものである。
⑦施設利用率は、類似団体平均値よりも低くなっている。これは、浄化槽の処理能力（人槽）は、延べ床面積で決定されるため、処理区域内の平均世帯人員が2人程度と少ないことから乖離が生じているものである。
⑧水洗化率は、類似団体平均値よりも高いが、これ以上の上昇は見込めない。</t>
    <phoneticPr fontId="4"/>
  </si>
  <si>
    <t>特定地域生活排水事業は、平成16年から順次供用開始を行い、20年が経過している。
①有形固定資産減価償却率は、類似団体平均値よりも大幅に高くなっている。施設の老朽化が進んでいるが、ブロア等の機械器具については、事後保全として対応しており、特段老朽化対策は行っていない。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</si>
</sst>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AF-4FA6-BD63-B4CEAEF874E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3AF-4FA6-BD63-B4CEAEF874E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34.68</c:v>
                </c:pt>
                <c:pt idx="1">
                  <c:v>33.33</c:v>
                </c:pt>
                <c:pt idx="2">
                  <c:v>33.33</c:v>
                </c:pt>
                <c:pt idx="3">
                  <c:v>31.45</c:v>
                </c:pt>
                <c:pt idx="4">
                  <c:v>30.11</c:v>
                </c:pt>
              </c:numCache>
            </c:numRef>
          </c:val>
          <c:extLst>
            <c:ext xmlns:c16="http://schemas.microsoft.com/office/drawing/2014/chart" uri="{C3380CC4-5D6E-409C-BE32-E72D297353CC}">
              <c16:uniqueId val="{00000000-9382-4C27-A3C4-D9AEF5A1F74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9382-4C27-A3C4-D9AEF5A1F74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99.61</c:v>
                </c:pt>
                <c:pt idx="1">
                  <c:v>99.6</c:v>
                </c:pt>
                <c:pt idx="2">
                  <c:v>99.58</c:v>
                </c:pt>
                <c:pt idx="3">
                  <c:v>99.57</c:v>
                </c:pt>
                <c:pt idx="4">
                  <c:v>99.55</c:v>
                </c:pt>
              </c:numCache>
            </c:numRef>
          </c:val>
          <c:extLst>
            <c:ext xmlns:c16="http://schemas.microsoft.com/office/drawing/2014/chart" uri="{C3380CC4-5D6E-409C-BE32-E72D297353CC}">
              <c16:uniqueId val="{00000000-2C76-4476-B010-55BB5301E9F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2C76-4476-B010-55BB5301E9F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604-4FC0-A9B5-D746477B426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9604-4FC0-A9B5-D746477B426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45.61</c:v>
                </c:pt>
                <c:pt idx="1">
                  <c:v>48.85</c:v>
                </c:pt>
                <c:pt idx="2">
                  <c:v>52.09</c:v>
                </c:pt>
                <c:pt idx="3">
                  <c:v>55.33</c:v>
                </c:pt>
                <c:pt idx="4">
                  <c:v>58.57</c:v>
                </c:pt>
              </c:numCache>
            </c:numRef>
          </c:val>
          <c:extLst>
            <c:ext xmlns:c16="http://schemas.microsoft.com/office/drawing/2014/chart" uri="{C3380CC4-5D6E-409C-BE32-E72D297353CC}">
              <c16:uniqueId val="{00000000-878E-4423-AACE-54F1DF96904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878E-4423-AACE-54F1DF96904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00-4EB1-A466-A93A4FCA002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F00-4EB1-A466-A93A4FCA002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4D-4CB0-A1FE-A28255427B9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454D-4CB0-A1FE-A28255427B9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39.78</c:v>
                </c:pt>
                <c:pt idx="1">
                  <c:v>43.93</c:v>
                </c:pt>
                <c:pt idx="2">
                  <c:v>62.54</c:v>
                </c:pt>
                <c:pt idx="3">
                  <c:v>73.8</c:v>
                </c:pt>
                <c:pt idx="4">
                  <c:v>91.51</c:v>
                </c:pt>
              </c:numCache>
            </c:numRef>
          </c:val>
          <c:extLst>
            <c:ext xmlns:c16="http://schemas.microsoft.com/office/drawing/2014/chart" uri="{C3380CC4-5D6E-409C-BE32-E72D297353CC}">
              <c16:uniqueId val="{00000000-1921-4ED6-8516-27CDBD7B9A7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1921-4ED6-8516-27CDBD7B9A7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681.26</c:v>
                </c:pt>
                <c:pt idx="1">
                  <c:v>652</c:v>
                </c:pt>
                <c:pt idx="2">
                  <c:v>601.48</c:v>
                </c:pt>
                <c:pt idx="3">
                  <c:v>584.20000000000005</c:v>
                </c:pt>
                <c:pt idx="4">
                  <c:v>556.82000000000005</c:v>
                </c:pt>
              </c:numCache>
            </c:numRef>
          </c:val>
          <c:extLst>
            <c:ext xmlns:c16="http://schemas.microsoft.com/office/drawing/2014/chart" uri="{C3380CC4-5D6E-409C-BE32-E72D297353CC}">
              <c16:uniqueId val="{00000000-3ADF-4ABF-B184-D0AFF364ACB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3ADF-4ABF-B184-D0AFF364ACB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32.299999999999997</c:v>
                </c:pt>
                <c:pt idx="1">
                  <c:v>32.18</c:v>
                </c:pt>
                <c:pt idx="2">
                  <c:v>31.73</c:v>
                </c:pt>
                <c:pt idx="3">
                  <c:v>28.56</c:v>
                </c:pt>
                <c:pt idx="4">
                  <c:v>27.58</c:v>
                </c:pt>
              </c:numCache>
            </c:numRef>
          </c:val>
          <c:extLst>
            <c:ext xmlns:c16="http://schemas.microsoft.com/office/drawing/2014/chart" uri="{C3380CC4-5D6E-409C-BE32-E72D297353CC}">
              <c16:uniqueId val="{00000000-A6C0-48C9-9823-B34A8611012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A6C0-48C9-9823-B34A8611012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486.76</c:v>
                </c:pt>
                <c:pt idx="1">
                  <c:v>493.12</c:v>
                </c:pt>
                <c:pt idx="2">
                  <c:v>502.51</c:v>
                </c:pt>
                <c:pt idx="3">
                  <c:v>567.01</c:v>
                </c:pt>
                <c:pt idx="4">
                  <c:v>592.9</c:v>
                </c:pt>
              </c:numCache>
            </c:numRef>
          </c:val>
          <c:extLst>
            <c:ext xmlns:c16="http://schemas.microsoft.com/office/drawing/2014/chart" uri="{C3380CC4-5D6E-409C-BE32-E72D297353CC}">
              <c16:uniqueId val="{00000000-B693-44B8-9E9C-B827D7FC74E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B693-44B8-9E9C-B827D7FC74E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X1" zoomScaleNormal="100" workbookViewId="0">
      <selection activeCell="CJ9" sqref="CJ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萩市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41637</v>
      </c>
      <c r="AM8" s="41"/>
      <c r="AN8" s="41"/>
      <c r="AO8" s="41"/>
      <c r="AP8" s="41"/>
      <c r="AQ8" s="41"/>
      <c r="AR8" s="41"/>
      <c r="AS8" s="41"/>
      <c r="AT8" s="34">
        <f>データ!T6</f>
        <v>698.31</v>
      </c>
      <c r="AU8" s="34"/>
      <c r="AV8" s="34"/>
      <c r="AW8" s="34"/>
      <c r="AX8" s="34"/>
      <c r="AY8" s="34"/>
      <c r="AZ8" s="34"/>
      <c r="BA8" s="34"/>
      <c r="BB8" s="34">
        <f>データ!U6</f>
        <v>59.63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69.53</v>
      </c>
      <c r="J10" s="34"/>
      <c r="K10" s="34"/>
      <c r="L10" s="34"/>
      <c r="M10" s="34"/>
      <c r="N10" s="34"/>
      <c r="O10" s="34"/>
      <c r="P10" s="34">
        <f>データ!P6</f>
        <v>1.08</v>
      </c>
      <c r="Q10" s="34"/>
      <c r="R10" s="34"/>
      <c r="S10" s="34"/>
      <c r="T10" s="34"/>
      <c r="U10" s="34"/>
      <c r="V10" s="34"/>
      <c r="W10" s="34">
        <f>データ!Q6</f>
        <v>100</v>
      </c>
      <c r="X10" s="34"/>
      <c r="Y10" s="34"/>
      <c r="Z10" s="34"/>
      <c r="AA10" s="34"/>
      <c r="AB10" s="34"/>
      <c r="AC10" s="34"/>
      <c r="AD10" s="41">
        <f>データ!R6</f>
        <v>2970</v>
      </c>
      <c r="AE10" s="41"/>
      <c r="AF10" s="41"/>
      <c r="AG10" s="41"/>
      <c r="AH10" s="41"/>
      <c r="AI10" s="41"/>
      <c r="AJ10" s="41"/>
      <c r="AK10" s="2"/>
      <c r="AL10" s="41">
        <f>データ!V6</f>
        <v>445</v>
      </c>
      <c r="AM10" s="41"/>
      <c r="AN10" s="41"/>
      <c r="AO10" s="41"/>
      <c r="AP10" s="41"/>
      <c r="AQ10" s="41"/>
      <c r="AR10" s="41"/>
      <c r="AS10" s="41"/>
      <c r="AT10" s="34">
        <f>データ!W6</f>
        <v>0.01</v>
      </c>
      <c r="AU10" s="34"/>
      <c r="AV10" s="34"/>
      <c r="AW10" s="34"/>
      <c r="AX10" s="34"/>
      <c r="AY10" s="34"/>
      <c r="AZ10" s="34"/>
      <c r="BA10" s="34"/>
      <c r="BB10" s="34">
        <f>データ!X6</f>
        <v>44500</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116</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dF4Z7HVT2p4vYAXU3sMs5GaNEzA4voc/HHcF/V40MomOSWrIDMq2aPUm6RtXdxS8i8+DLKUfE+YdkLem7cjqLg==" saltValue="YPctGoymZBnJzYqORgFTC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352047</v>
      </c>
      <c r="D6" s="19">
        <f t="shared" si="3"/>
        <v>46</v>
      </c>
      <c r="E6" s="19">
        <f t="shared" si="3"/>
        <v>18</v>
      </c>
      <c r="F6" s="19">
        <f t="shared" si="3"/>
        <v>0</v>
      </c>
      <c r="G6" s="19">
        <f t="shared" si="3"/>
        <v>0</v>
      </c>
      <c r="H6" s="19" t="str">
        <f t="shared" si="3"/>
        <v>山口県　萩市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69.53</v>
      </c>
      <c r="P6" s="20">
        <f t="shared" si="3"/>
        <v>1.08</v>
      </c>
      <c r="Q6" s="20">
        <f t="shared" si="3"/>
        <v>100</v>
      </c>
      <c r="R6" s="20">
        <f t="shared" si="3"/>
        <v>2970</v>
      </c>
      <c r="S6" s="20">
        <f t="shared" si="3"/>
        <v>41637</v>
      </c>
      <c r="T6" s="20">
        <f t="shared" si="3"/>
        <v>698.31</v>
      </c>
      <c r="U6" s="20">
        <f t="shared" si="3"/>
        <v>59.63</v>
      </c>
      <c r="V6" s="20">
        <f t="shared" si="3"/>
        <v>445</v>
      </c>
      <c r="W6" s="20">
        <f t="shared" si="3"/>
        <v>0.01</v>
      </c>
      <c r="X6" s="20">
        <f t="shared" si="3"/>
        <v>44500</v>
      </c>
      <c r="Y6" s="21">
        <f>IF(Y7="",NA(),Y7)</f>
        <v>100</v>
      </c>
      <c r="Z6" s="21">
        <f t="shared" ref="Z6:AH6" si="4">IF(Z7="",NA(),Z7)</f>
        <v>100</v>
      </c>
      <c r="AA6" s="21">
        <f t="shared" si="4"/>
        <v>100</v>
      </c>
      <c r="AB6" s="21">
        <f t="shared" si="4"/>
        <v>100</v>
      </c>
      <c r="AC6" s="21">
        <f t="shared" si="4"/>
        <v>100</v>
      </c>
      <c r="AD6" s="21">
        <f t="shared" si="4"/>
        <v>99.03</v>
      </c>
      <c r="AE6" s="21">
        <f t="shared" si="4"/>
        <v>100.41</v>
      </c>
      <c r="AF6" s="21">
        <f t="shared" si="4"/>
        <v>100.17</v>
      </c>
      <c r="AG6" s="21">
        <f t="shared" si="4"/>
        <v>96.95</v>
      </c>
      <c r="AH6" s="21">
        <f t="shared" si="4"/>
        <v>99.24</v>
      </c>
      <c r="AI6" s="20" t="str">
        <f>IF(AI7="","",IF(AI7="-","【-】","【"&amp;SUBSTITUTE(TEXT(AI7,"#,##0.00"),"-","△")&amp;"】"))</f>
        <v>【100.06】</v>
      </c>
      <c r="AJ6" s="20">
        <f>IF(AJ7="",NA(),AJ7)</f>
        <v>0</v>
      </c>
      <c r="AK6" s="20">
        <f t="shared" ref="AK6:AS6" si="5">IF(AK7="",NA(),AK7)</f>
        <v>0</v>
      </c>
      <c r="AL6" s="20">
        <f t="shared" si="5"/>
        <v>0</v>
      </c>
      <c r="AM6" s="20">
        <f t="shared" si="5"/>
        <v>0</v>
      </c>
      <c r="AN6" s="20">
        <f t="shared" si="5"/>
        <v>0</v>
      </c>
      <c r="AO6" s="21">
        <f t="shared" si="5"/>
        <v>74.239999999999995</v>
      </c>
      <c r="AP6" s="21">
        <f t="shared" si="5"/>
        <v>83.92</v>
      </c>
      <c r="AQ6" s="21">
        <f t="shared" si="5"/>
        <v>89.31</v>
      </c>
      <c r="AR6" s="21">
        <f t="shared" si="5"/>
        <v>91.33</v>
      </c>
      <c r="AS6" s="21">
        <f t="shared" si="5"/>
        <v>89.91</v>
      </c>
      <c r="AT6" s="20" t="str">
        <f>IF(AT7="","",IF(AT7="-","【-】","【"&amp;SUBSTITUTE(TEXT(AT7,"#,##0.00"),"-","△")&amp;"】"))</f>
        <v>【84.61】</v>
      </c>
      <c r="AU6" s="21">
        <f>IF(AU7="",NA(),AU7)</f>
        <v>39.78</v>
      </c>
      <c r="AV6" s="21">
        <f t="shared" ref="AV6:BD6" si="6">IF(AV7="",NA(),AV7)</f>
        <v>43.93</v>
      </c>
      <c r="AW6" s="21">
        <f t="shared" si="6"/>
        <v>62.54</v>
      </c>
      <c r="AX6" s="21">
        <f t="shared" si="6"/>
        <v>73.8</v>
      </c>
      <c r="AY6" s="21">
        <f t="shared" si="6"/>
        <v>91.51</v>
      </c>
      <c r="AZ6" s="21">
        <f t="shared" si="6"/>
        <v>100.47</v>
      </c>
      <c r="BA6" s="21">
        <f t="shared" si="6"/>
        <v>122.71</v>
      </c>
      <c r="BB6" s="21">
        <f t="shared" si="6"/>
        <v>138.19999999999999</v>
      </c>
      <c r="BC6" s="21">
        <f t="shared" si="6"/>
        <v>126.97</v>
      </c>
      <c r="BD6" s="21">
        <f t="shared" si="6"/>
        <v>103.61</v>
      </c>
      <c r="BE6" s="20" t="str">
        <f>IF(BE7="","",IF(BE7="-","【-】","【"&amp;SUBSTITUTE(TEXT(BE7,"#,##0.00"),"-","△")&amp;"】"))</f>
        <v>【106.63】</v>
      </c>
      <c r="BF6" s="21">
        <f>IF(BF7="",NA(),BF7)</f>
        <v>681.26</v>
      </c>
      <c r="BG6" s="21">
        <f t="shared" ref="BG6:BO6" si="7">IF(BG7="",NA(),BG7)</f>
        <v>652</v>
      </c>
      <c r="BH6" s="21">
        <f t="shared" si="7"/>
        <v>601.48</v>
      </c>
      <c r="BI6" s="21">
        <f t="shared" si="7"/>
        <v>584.20000000000005</v>
      </c>
      <c r="BJ6" s="21">
        <f t="shared" si="7"/>
        <v>556.82000000000005</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32.299999999999997</v>
      </c>
      <c r="BR6" s="21">
        <f t="shared" ref="BR6:BZ6" si="8">IF(BR7="",NA(),BR7)</f>
        <v>32.18</v>
      </c>
      <c r="BS6" s="21">
        <f t="shared" si="8"/>
        <v>31.73</v>
      </c>
      <c r="BT6" s="21">
        <f t="shared" si="8"/>
        <v>28.56</v>
      </c>
      <c r="BU6" s="21">
        <f t="shared" si="8"/>
        <v>27.58</v>
      </c>
      <c r="BV6" s="21">
        <f t="shared" si="8"/>
        <v>60.59</v>
      </c>
      <c r="BW6" s="21">
        <f t="shared" si="8"/>
        <v>60</v>
      </c>
      <c r="BX6" s="21">
        <f t="shared" si="8"/>
        <v>59.01</v>
      </c>
      <c r="BY6" s="21">
        <f t="shared" si="8"/>
        <v>56.06</v>
      </c>
      <c r="BZ6" s="21">
        <f t="shared" si="8"/>
        <v>53.25</v>
      </c>
      <c r="CA6" s="20" t="str">
        <f>IF(CA7="","",IF(CA7="-","【-】","【"&amp;SUBSTITUTE(TEXT(CA7,"#,##0.00"),"-","△")&amp;"】"))</f>
        <v>【51.14】</v>
      </c>
      <c r="CB6" s="21">
        <f>IF(CB7="",NA(),CB7)</f>
        <v>486.76</v>
      </c>
      <c r="CC6" s="21">
        <f t="shared" ref="CC6:CK6" si="9">IF(CC7="",NA(),CC7)</f>
        <v>493.12</v>
      </c>
      <c r="CD6" s="21">
        <f t="shared" si="9"/>
        <v>502.51</v>
      </c>
      <c r="CE6" s="21">
        <f t="shared" si="9"/>
        <v>567.01</v>
      </c>
      <c r="CF6" s="21">
        <f t="shared" si="9"/>
        <v>592.9</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34.68</v>
      </c>
      <c r="CN6" s="21">
        <f t="shared" ref="CN6:CV6" si="10">IF(CN7="",NA(),CN7)</f>
        <v>33.33</v>
      </c>
      <c r="CO6" s="21">
        <f t="shared" si="10"/>
        <v>33.33</v>
      </c>
      <c r="CP6" s="21">
        <f t="shared" si="10"/>
        <v>31.45</v>
      </c>
      <c r="CQ6" s="21">
        <f t="shared" si="10"/>
        <v>30.11</v>
      </c>
      <c r="CR6" s="21">
        <f t="shared" si="10"/>
        <v>58.19</v>
      </c>
      <c r="CS6" s="21">
        <f t="shared" si="10"/>
        <v>56.52</v>
      </c>
      <c r="CT6" s="21">
        <f t="shared" si="10"/>
        <v>88.45</v>
      </c>
      <c r="CU6" s="21">
        <f t="shared" si="10"/>
        <v>54.08</v>
      </c>
      <c r="CV6" s="21">
        <f t="shared" si="10"/>
        <v>52.59</v>
      </c>
      <c r="CW6" s="20" t="str">
        <f>IF(CW7="","",IF(CW7="-","【-】","【"&amp;SUBSTITUTE(TEXT(CW7,"#,##0.00"),"-","△")&amp;"】"))</f>
        <v>【54.37】</v>
      </c>
      <c r="CX6" s="21">
        <f>IF(CX7="",NA(),CX7)</f>
        <v>99.61</v>
      </c>
      <c r="CY6" s="21">
        <f t="shared" ref="CY6:DG6" si="11">IF(CY7="",NA(),CY7)</f>
        <v>99.6</v>
      </c>
      <c r="CZ6" s="21">
        <f t="shared" si="11"/>
        <v>99.58</v>
      </c>
      <c r="DA6" s="21">
        <f t="shared" si="11"/>
        <v>99.57</v>
      </c>
      <c r="DB6" s="21">
        <f t="shared" si="11"/>
        <v>99.55</v>
      </c>
      <c r="DC6" s="21">
        <f t="shared" si="11"/>
        <v>87.8</v>
      </c>
      <c r="DD6" s="21">
        <f t="shared" si="11"/>
        <v>88.43</v>
      </c>
      <c r="DE6" s="21">
        <f t="shared" si="11"/>
        <v>90.34</v>
      </c>
      <c r="DF6" s="21">
        <f t="shared" si="11"/>
        <v>90.57</v>
      </c>
      <c r="DG6" s="21">
        <f t="shared" si="11"/>
        <v>87.02</v>
      </c>
      <c r="DH6" s="20" t="str">
        <f>IF(DH7="","",IF(DH7="-","【-】","【"&amp;SUBSTITUTE(TEXT(DH7,"#,##0.00"),"-","△")&amp;"】"))</f>
        <v>【84.89】</v>
      </c>
      <c r="DI6" s="21">
        <f>IF(DI7="",NA(),DI7)</f>
        <v>45.61</v>
      </c>
      <c r="DJ6" s="21">
        <f t="shared" ref="DJ6:DR6" si="12">IF(DJ7="",NA(),DJ7)</f>
        <v>48.85</v>
      </c>
      <c r="DK6" s="21">
        <f t="shared" si="12"/>
        <v>52.09</v>
      </c>
      <c r="DL6" s="21">
        <f t="shared" si="12"/>
        <v>55.33</v>
      </c>
      <c r="DM6" s="21">
        <f t="shared" si="12"/>
        <v>58.57</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352047</v>
      </c>
      <c r="D7" s="23">
        <v>46</v>
      </c>
      <c r="E7" s="23">
        <v>18</v>
      </c>
      <c r="F7" s="23">
        <v>0</v>
      </c>
      <c r="G7" s="23">
        <v>0</v>
      </c>
      <c r="H7" s="23" t="s">
        <v>96</v>
      </c>
      <c r="I7" s="23" t="s">
        <v>97</v>
      </c>
      <c r="J7" s="23" t="s">
        <v>98</v>
      </c>
      <c r="K7" s="23" t="s">
        <v>99</v>
      </c>
      <c r="L7" s="23" t="s">
        <v>100</v>
      </c>
      <c r="M7" s="23" t="s">
        <v>101</v>
      </c>
      <c r="N7" s="24" t="s">
        <v>102</v>
      </c>
      <c r="O7" s="24">
        <v>69.53</v>
      </c>
      <c r="P7" s="24">
        <v>1.08</v>
      </c>
      <c r="Q7" s="24">
        <v>100</v>
      </c>
      <c r="R7" s="24">
        <v>2970</v>
      </c>
      <c r="S7" s="24">
        <v>41637</v>
      </c>
      <c r="T7" s="24">
        <v>698.31</v>
      </c>
      <c r="U7" s="24">
        <v>59.63</v>
      </c>
      <c r="V7" s="24">
        <v>445</v>
      </c>
      <c r="W7" s="24">
        <v>0.01</v>
      </c>
      <c r="X7" s="24">
        <v>44500</v>
      </c>
      <c r="Y7" s="24">
        <v>100</v>
      </c>
      <c r="Z7" s="24">
        <v>100</v>
      </c>
      <c r="AA7" s="24">
        <v>100</v>
      </c>
      <c r="AB7" s="24">
        <v>100</v>
      </c>
      <c r="AC7" s="24">
        <v>100</v>
      </c>
      <c r="AD7" s="24">
        <v>99.03</v>
      </c>
      <c r="AE7" s="24">
        <v>100.41</v>
      </c>
      <c r="AF7" s="24">
        <v>100.17</v>
      </c>
      <c r="AG7" s="24">
        <v>96.95</v>
      </c>
      <c r="AH7" s="24">
        <v>99.24</v>
      </c>
      <c r="AI7" s="24">
        <v>100.06</v>
      </c>
      <c r="AJ7" s="24">
        <v>0</v>
      </c>
      <c r="AK7" s="24">
        <v>0</v>
      </c>
      <c r="AL7" s="24">
        <v>0</v>
      </c>
      <c r="AM7" s="24">
        <v>0</v>
      </c>
      <c r="AN7" s="24">
        <v>0</v>
      </c>
      <c r="AO7" s="24">
        <v>74.239999999999995</v>
      </c>
      <c r="AP7" s="24">
        <v>83.92</v>
      </c>
      <c r="AQ7" s="24">
        <v>89.31</v>
      </c>
      <c r="AR7" s="24">
        <v>91.33</v>
      </c>
      <c r="AS7" s="24">
        <v>89.91</v>
      </c>
      <c r="AT7" s="24">
        <v>84.61</v>
      </c>
      <c r="AU7" s="24">
        <v>39.78</v>
      </c>
      <c r="AV7" s="24">
        <v>43.93</v>
      </c>
      <c r="AW7" s="24">
        <v>62.54</v>
      </c>
      <c r="AX7" s="24">
        <v>73.8</v>
      </c>
      <c r="AY7" s="24">
        <v>91.51</v>
      </c>
      <c r="AZ7" s="24">
        <v>100.47</v>
      </c>
      <c r="BA7" s="24">
        <v>122.71</v>
      </c>
      <c r="BB7" s="24">
        <v>138.19999999999999</v>
      </c>
      <c r="BC7" s="24">
        <v>126.97</v>
      </c>
      <c r="BD7" s="24">
        <v>103.61</v>
      </c>
      <c r="BE7" s="24">
        <v>106.63</v>
      </c>
      <c r="BF7" s="24">
        <v>681.26</v>
      </c>
      <c r="BG7" s="24">
        <v>652</v>
      </c>
      <c r="BH7" s="24">
        <v>601.48</v>
      </c>
      <c r="BI7" s="24">
        <v>584.20000000000005</v>
      </c>
      <c r="BJ7" s="24">
        <v>556.82000000000005</v>
      </c>
      <c r="BK7" s="24">
        <v>294.27</v>
      </c>
      <c r="BL7" s="24">
        <v>294.08999999999997</v>
      </c>
      <c r="BM7" s="24">
        <v>294.08999999999997</v>
      </c>
      <c r="BN7" s="24">
        <v>338.47</v>
      </c>
      <c r="BO7" s="24">
        <v>368.83</v>
      </c>
      <c r="BP7" s="24">
        <v>386.06</v>
      </c>
      <c r="BQ7" s="24">
        <v>32.299999999999997</v>
      </c>
      <c r="BR7" s="24">
        <v>32.18</v>
      </c>
      <c r="BS7" s="24">
        <v>31.73</v>
      </c>
      <c r="BT7" s="24">
        <v>28.56</v>
      </c>
      <c r="BU7" s="24">
        <v>27.58</v>
      </c>
      <c r="BV7" s="24">
        <v>60.59</v>
      </c>
      <c r="BW7" s="24">
        <v>60</v>
      </c>
      <c r="BX7" s="24">
        <v>59.01</v>
      </c>
      <c r="BY7" s="24">
        <v>56.06</v>
      </c>
      <c r="BZ7" s="24">
        <v>53.25</v>
      </c>
      <c r="CA7" s="24">
        <v>51.14</v>
      </c>
      <c r="CB7" s="24">
        <v>486.76</v>
      </c>
      <c r="CC7" s="24">
        <v>493.12</v>
      </c>
      <c r="CD7" s="24">
        <v>502.51</v>
      </c>
      <c r="CE7" s="24">
        <v>567.01</v>
      </c>
      <c r="CF7" s="24">
        <v>592.9</v>
      </c>
      <c r="CG7" s="24">
        <v>280.23</v>
      </c>
      <c r="CH7" s="24">
        <v>282.70999999999998</v>
      </c>
      <c r="CI7" s="24">
        <v>291.82</v>
      </c>
      <c r="CJ7" s="24">
        <v>304.36</v>
      </c>
      <c r="CK7" s="24">
        <v>325.45</v>
      </c>
      <c r="CL7" s="24">
        <v>329.31</v>
      </c>
      <c r="CM7" s="24">
        <v>34.68</v>
      </c>
      <c r="CN7" s="24">
        <v>33.33</v>
      </c>
      <c r="CO7" s="24">
        <v>33.33</v>
      </c>
      <c r="CP7" s="24">
        <v>31.45</v>
      </c>
      <c r="CQ7" s="24">
        <v>30.11</v>
      </c>
      <c r="CR7" s="24">
        <v>58.19</v>
      </c>
      <c r="CS7" s="24">
        <v>56.52</v>
      </c>
      <c r="CT7" s="24">
        <v>88.45</v>
      </c>
      <c r="CU7" s="24">
        <v>54.08</v>
      </c>
      <c r="CV7" s="24">
        <v>52.59</v>
      </c>
      <c r="CW7" s="24">
        <v>54.37</v>
      </c>
      <c r="CX7" s="24">
        <v>99.61</v>
      </c>
      <c r="CY7" s="24">
        <v>99.6</v>
      </c>
      <c r="CZ7" s="24">
        <v>99.58</v>
      </c>
      <c r="DA7" s="24">
        <v>99.57</v>
      </c>
      <c r="DB7" s="24">
        <v>99.55</v>
      </c>
      <c r="DC7" s="24">
        <v>87.8</v>
      </c>
      <c r="DD7" s="24">
        <v>88.43</v>
      </c>
      <c r="DE7" s="24">
        <v>90.34</v>
      </c>
      <c r="DF7" s="24">
        <v>90.57</v>
      </c>
      <c r="DG7" s="24">
        <v>87.02</v>
      </c>
      <c r="DH7" s="24">
        <v>84.89</v>
      </c>
      <c r="DI7" s="24">
        <v>45.61</v>
      </c>
      <c r="DJ7" s="24">
        <v>48.85</v>
      </c>
      <c r="DK7" s="24">
        <v>52.09</v>
      </c>
      <c r="DL7" s="24">
        <v>55.33</v>
      </c>
      <c r="DM7" s="24">
        <v>58.57</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2025-12-23T06:31:26Z</dcterms:created>
  <dcterms:modified xsi:type="dcterms:W3CDTF">2026-02-17T01:33:57Z</dcterms:modified>
  <cp:category/>
</cp:coreProperties>
</file>