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FCB5179F-BD70-460C-8762-6850AFBDAC11}" xr6:coauthVersionLast="47" xr6:coauthVersionMax="47" xr10:uidLastSave="{00000000-0000-0000-0000-000000000000}"/>
  <workbookProtection workbookAlgorithmName="SHA-512" workbookHashValue="i/QuzxZUClP0Zj4f07YMc1f47n+d4aHWh52HG9vrgCWzfdpKntZZ22VS6uIjeJ526KCP7SdanX/FwMQPe7ROow==" workbookSaltValue="K6kdfZdNjUEQB/sQiMr9+Q==" workbookSpinCount="100000" lockStructure="1"/>
  <bookViews>
    <workbookView xWindow="-25380" yWindow="-412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<sst xmlns="http://schemas.openxmlformats.org/spreadsheetml/2006/main" count="231" uniqueCount="115">
  <si>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</si>
  <si>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</si>
  <si>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</si>
  <si>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</si>
  <si>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</si>
  <si>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</si>
  <si>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</si>
  <si>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</si>
  <si>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</si>
  <si>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</si>
  <si>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</si>
  <si>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</si>
  <si>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</si>
  <si>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</si>
  <si>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</si>
  <si>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</si>
  <si>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</si>
  <si>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</si>
  <si>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</si>
  <si>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</si>
  <si>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</si>
  <si>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</si>
  <si>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</si>
  <si>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</si>
  <si>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</si>
  <si>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</si>
  <si>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</si>
  <si>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</si>
  <si>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</si>
  <si>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</si>
  <si>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</si>
  <si>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</si>
  <si>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</si>
  <si>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</si>
  <si>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</si>
  <si>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</si>
  <si>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</si>
  <si>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</si>
  <si>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</si>
  <si>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</si>
  <si>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</si>
  <si>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</si>
  <si>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</si>
  <si>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</si>
  <si>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</si>
  <si>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</si>
  <si>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</si>
  <si>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</si>
  <si>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</si>
  <si>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</si>
  <si>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</si>
  <si>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</si>
  <si>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</si>
  <si>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</si>
  <si>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</si>
  <si>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</si>
  <si>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</si>
  <si>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</si>
  <si>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</si>
  <si>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</si>
  <si>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</si>
  <si>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</si>
  <si>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</si>
  <si>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</si>
  <si>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</si>
  <si>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</si>
  <si>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</si>
  <si>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</si>
  <si>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</si>
  <si>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</si>
  <si>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</si>
  <si>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</si>
  <si>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</si>
  <si>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</si>
  <si>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</si>
  <si>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</si>
  <si>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</si>
  <si>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</si>
  <si>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</si>
  <si>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</si>
  <si>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</si>
  <si>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</si>
  <si>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</si>
  <si>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</si>
  <si>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</si>
  <si>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</si>
  <si>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</si>
  <si>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</si>
  <si>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</si>
  <si>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</si>
  <si>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</si>
  <si>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</si>
  <si>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</si>
  <si>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</si>
  <si>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</si>
  <si>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</si>
  <si>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防府市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</si>
  <si>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</si>
  <si>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</si>
  <si>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</si>
  <si>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</si>
  <si>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</si>
  <si>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</si>
  <si>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</si>
  <si>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</si>
  <si>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</si>
  <si>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</si>
  <si>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</si>
  <si>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</si>
  <si>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</si>
  <si>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</si>
  <si>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</si>
  <si>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有形固定資産減価償却率は、類似団体平均と僅差であり、同様の逓増傾向にある。
　管渠老朽化率は、全国平均と比較すると低い水準にあるものの、類似団体と比較すると平均値を上回っており、今後も逓増していくものと思われる。
　管渠改善率は、類似団体平均よりも低い状態だが、ストックマネジメント計画に基づき令和5年度から管更生を行っているため数値が回復している。</t>
    <rPh sb="18" eb="20">
      <t>ヘイキン</t>
    </rPh>
    <rPh sb="21" eb="23">
      <t>キンサ</t>
    </rPh>
    <rPh sb="27" eb="29">
      <t>ドウヨウ</t>
    </rPh>
    <rPh sb="32" eb="34">
      <t>ケイコウ</t>
    </rPh>
    <rPh sb="125" eb="126">
      <t>ヒク</t>
    </rPh>
    <rPh sb="127" eb="129">
      <t>ジョウタイ</t>
    </rPh>
    <rPh sb="166" eb="168">
      <t>スウチ</t>
    </rPh>
    <rPh sb="169" eb="171">
      <t>カイフク</t>
    </rPh>
    <phoneticPr fontId="4"/>
  </si>
  <si>
    <t>　経常収支比率は100％以上を維持しているが、収益の減少、費用の増加により、令和元年度から数値が下降しており、また流動比率も令和4年度から落ち込んでいることから、経営の改善が必要となっている。
　企業債残高対事業規模比率は、類似団体よりも高い数値となっているが、減少傾向にあり、今後も企業債の借入を抑制していく必要がある。
　経費回収率は、100％で推移しており、汚水処理に係る費用を使用料収入で賄えている。また、汚水処理原価については、類似団体と同水準の伸び、全国平均を上回っている。
　施設利用率は、令和4年度にかけて落ち込んでいたものの、令和5年度以降は類似団体の平均値を上回る回復を見せている。また、水洗化率は令和6年度僅かに減少したが、これは市街化区域内人口が転出の影響により減少したことが主要因と考えられる。
今後も水質保全の観点や使用料収入の増収を図る上でも下水道への接続数を向上させる更なる取組が必要である。</t>
    <rPh sb="57" eb="59">
      <t>リュウドウ</t>
    </rPh>
    <rPh sb="59" eb="61">
      <t>ヒリツ</t>
    </rPh>
    <rPh sb="62" eb="64">
      <t>レイワ</t>
    </rPh>
    <rPh sb="65" eb="67">
      <t>ネンド</t>
    </rPh>
    <rPh sb="69" eb="70">
      <t>オ</t>
    </rPh>
    <rPh sb="71" eb="72">
      <t>コ</t>
    </rPh>
    <rPh sb="131" eb="133">
      <t>ゲンショウ</t>
    </rPh>
    <rPh sb="133" eb="135">
      <t>ケイコウ</t>
    </rPh>
    <rPh sb="139" eb="141">
      <t>コンゴ</t>
    </rPh>
    <rPh sb="155" eb="157">
      <t>ヒツヨウ</t>
    </rPh>
    <rPh sb="224" eb="227">
      <t>ドウスイジュン</t>
    </rPh>
    <rPh sb="228" eb="229">
      <t>ノ</t>
    </rPh>
    <rPh sb="261" eb="262">
      <t>オ</t>
    </rPh>
    <rPh sb="263" eb="264">
      <t>コ</t>
    </rPh>
    <rPh sb="272" eb="274">
      <t>レイワ</t>
    </rPh>
    <rPh sb="275" eb="277">
      <t>ネンド</t>
    </rPh>
    <rPh sb="277" eb="279">
      <t>イコウ</t>
    </rPh>
    <rPh sb="289" eb="291">
      <t>ウワマワ</t>
    </rPh>
    <rPh sb="292" eb="294">
      <t>カイフク</t>
    </rPh>
    <rPh sb="295" eb="296">
      <t>ミ</t>
    </rPh>
    <rPh sb="309" eb="311">
      <t>レイワ</t>
    </rPh>
    <rPh sb="312" eb="314">
      <t>ネンド</t>
    </rPh>
    <rPh sb="314" eb="315">
      <t>ワズ</t>
    </rPh>
    <rPh sb="317" eb="319">
      <t>ゲンショウ</t>
    </rPh>
    <rPh sb="326" eb="331">
      <t>シガイカクイキ</t>
    </rPh>
    <rPh sb="331" eb="332">
      <t>ナイ</t>
    </rPh>
    <rPh sb="332" eb="334">
      <t>ジンコウ</t>
    </rPh>
    <rPh sb="335" eb="337">
      <t>テンシュツ</t>
    </rPh>
    <rPh sb="338" eb="340">
      <t>エイキョウ</t>
    </rPh>
    <rPh sb="343" eb="344">
      <t>ワズ</t>
    </rPh>
    <rPh sb="350" eb="353">
      <t>シュヨウイン</t>
    </rPh>
    <rPh sb="354" eb="355">
      <t>カンガ</t>
    </rPh>
    <phoneticPr fontId="4"/>
  </si>
  <si>
    <t>　当市の公共下水道事業は、市街化区域内の整備を目標に処理区域を拡大しており、それに伴う下水道使用料の増加や一般会計からの繰入等により収支の均衡を保ち、経営の健全化に努めてきた。
　しかし、人口減少等の影響により使用料収入が減少する一方、処理区域拡大に伴う管渠の布設や老朽施設の更新等の費用や維持管理費が膨らみ続けてきたため、令和7年1月に下水道使用料の改定を行った。
　使用料改定効果を活かし、今後も事業を持続的に経営し、安定したサービスの提供に努めるが、物価高騰や金利の上昇による企業債償還金及び利息の負担が財政を圧迫することが予想され、経営は依然として厳しい状況にあると言える。</t>
    <rPh sb="94" eb="98">
      <t>ジンコウゲンショウ</t>
    </rPh>
    <rPh sb="98" eb="99">
      <t>トウ</t>
    </rPh>
    <rPh sb="100" eb="102">
      <t>エイキョウ</t>
    </rPh>
    <rPh sb="105" eb="110">
      <t>シヨウリョウシュウニュウ</t>
    </rPh>
    <rPh sb="111" eb="113">
      <t>ゲンショウ</t>
    </rPh>
    <rPh sb="115" eb="117">
      <t>イッポウ</t>
    </rPh>
    <rPh sb="145" eb="150">
      <t>イジカンリヒ</t>
    </rPh>
    <rPh sb="151" eb="152">
      <t>フク</t>
    </rPh>
    <rPh sb="154" eb="155">
      <t>ツヅ</t>
    </rPh>
    <rPh sb="179" eb="180">
      <t>オコナ</t>
    </rPh>
    <rPh sb="185" eb="188">
      <t>シヨウリョウ</t>
    </rPh>
    <rPh sb="188" eb="190">
      <t>カイテイ</t>
    </rPh>
    <rPh sb="190" eb="192">
      <t>コウカ</t>
    </rPh>
    <rPh sb="193" eb="194">
      <t>イ</t>
    </rPh>
    <rPh sb="223" eb="224">
      <t>ツト</t>
    </rPh>
    <rPh sb="228" eb="232">
      <t>ブッカコウトウ</t>
    </rPh>
    <rPh sb="233" eb="235">
      <t>キンリ</t>
    </rPh>
    <rPh sb="236" eb="238">
      <t>ジョウショウ</t>
    </rPh>
    <rPh sb="252" eb="254">
      <t>フタン</t>
    </rPh>
    <rPh sb="255" eb="257">
      <t>ザイセイ</t>
    </rPh>
    <rPh sb="258" eb="260">
      <t>アッパク</t>
    </rPh>
    <rPh sb="265" eb="267">
      <t>ヨソウ</t>
    </rPh>
    <rPh sb="270" eb="272">
      <t>ケイエイ</t>
    </rPh>
    <rPh sb="273" eb="275">
      <t>イゼン</t>
    </rPh>
    <rPh sb="278" eb="279">
      <t>キビ</t>
    </rPh>
    <rPh sb="281" eb="283">
      <t>ジョウキョウ</t>
    </rPh>
    <rPh sb="287" eb="288">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</si>
</sst>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0.06</c:v>
                </c:pt>
                <c:pt idx="1">
                  <c:v>0</c:v>
                </c:pt>
                <c:pt idx="2">
                  <c:v>0</c:v>
                </c:pt>
                <c:pt idx="3" formatCode="#,##0.00;&quot;△&quot;#,##0.00;&quot;-&quot;">
                  <c:v>0.01</c:v>
                </c:pt>
                <c:pt idx="4" formatCode="#,##0.00;&quot;△&quot;#,##0.00;&quot;-&quot;">
                  <c:v>0.03</c:v>
                </c:pt>
              </c:numCache>
            </c:numRef>
          </c:val>
          <c:extLst>
            <c:ext xmlns:c16="http://schemas.microsoft.com/office/drawing/2014/chart" uri="{C3380CC4-5D6E-409C-BE32-E72D297353CC}">
              <c16:uniqueId val="{00000000-E521-4DA9-A414-8CBB4273D5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521-4DA9-A414-8CBB4273D5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64.959999999999994</c:v>
                </c:pt>
                <c:pt idx="1">
                  <c:v>63.95</c:v>
                </c:pt>
                <c:pt idx="2">
                  <c:v>62.22</c:v>
                </c:pt>
                <c:pt idx="3">
                  <c:v>64.13</c:v>
                </c:pt>
                <c:pt idx="4">
                  <c:v>65.42</c:v>
                </c:pt>
              </c:numCache>
            </c:numRef>
          </c:val>
          <c:extLst>
            <c:ext xmlns:c16="http://schemas.microsoft.com/office/drawing/2014/chart" uri="{C3380CC4-5D6E-409C-BE32-E72D297353CC}">
              <c16:uniqueId val="{00000000-6E84-46C6-A150-5D264E6EC1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6E84-46C6-A150-5D264E6EC1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91.79</c:v>
                </c:pt>
                <c:pt idx="1">
                  <c:v>92.15</c:v>
                </c:pt>
                <c:pt idx="2">
                  <c:v>92.84</c:v>
                </c:pt>
                <c:pt idx="3">
                  <c:v>93.25</c:v>
                </c:pt>
                <c:pt idx="4">
                  <c:v>92.54</c:v>
                </c:pt>
              </c:numCache>
            </c:numRef>
          </c:val>
          <c:extLst>
            <c:ext xmlns:c16="http://schemas.microsoft.com/office/drawing/2014/chart" uri="{C3380CC4-5D6E-409C-BE32-E72D297353CC}">
              <c16:uniqueId val="{00000000-295A-45F1-A581-80312FE336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95A-45F1-A581-80312FE336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106.54</c:v>
                </c:pt>
                <c:pt idx="1">
                  <c:v>105.5</c:v>
                </c:pt>
                <c:pt idx="2">
                  <c:v>104.13</c:v>
                </c:pt>
                <c:pt idx="3">
                  <c:v>103.04</c:v>
                </c:pt>
                <c:pt idx="4">
                  <c:v>102.15</c:v>
                </c:pt>
              </c:numCache>
            </c:numRef>
          </c:val>
          <c:extLst>
            <c:ext xmlns:c16="http://schemas.microsoft.com/office/drawing/2014/chart" uri="{C3380CC4-5D6E-409C-BE32-E72D297353CC}">
              <c16:uniqueId val="{00000000-0E3A-4A6D-8A96-AA50BA2CDA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0E3A-4A6D-8A96-AA50BA2CDA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22.74</c:v>
                </c:pt>
                <c:pt idx="1">
                  <c:v>25.17</c:v>
                </c:pt>
                <c:pt idx="2">
                  <c:v>27.5</c:v>
                </c:pt>
                <c:pt idx="3">
                  <c:v>29.97</c:v>
                </c:pt>
                <c:pt idx="4">
                  <c:v>31.47</c:v>
                </c:pt>
              </c:numCache>
            </c:numRef>
          </c:val>
          <c:extLst>
            <c:ext xmlns:c16="http://schemas.microsoft.com/office/drawing/2014/chart" uri="{C3380CC4-5D6E-409C-BE32-E72D297353CC}">
              <c16:uniqueId val="{00000000-8523-45B6-A6BA-9D047F1178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523-45B6-A6BA-9D047F1178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2.4</c:v>
                </c:pt>
                <c:pt idx="1">
                  <c:v>2.63</c:v>
                </c:pt>
                <c:pt idx="2">
                  <c:v>2.86</c:v>
                </c:pt>
                <c:pt idx="3">
                  <c:v>3.21</c:v>
                </c:pt>
                <c:pt idx="4">
                  <c:v>3.49</c:v>
                </c:pt>
              </c:numCache>
            </c:numRef>
          </c:val>
          <c:extLst>
            <c:ext xmlns:c16="http://schemas.microsoft.com/office/drawing/2014/chart" uri="{C3380CC4-5D6E-409C-BE32-E72D297353CC}">
              <c16:uniqueId val="{00000000-F77F-417A-AB4F-2F7FD46BAB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F77F-417A-AB4F-2F7FD46BAB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06-40A9-ADD9-6379FC028E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C106-40A9-ADD9-6379FC028E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118.71</c:v>
                </c:pt>
                <c:pt idx="1">
                  <c:v>99.37</c:v>
                </c:pt>
                <c:pt idx="2">
                  <c:v>113.92</c:v>
                </c:pt>
                <c:pt idx="3">
                  <c:v>87.19</c:v>
                </c:pt>
                <c:pt idx="4">
                  <c:v>75.92</c:v>
                </c:pt>
              </c:numCache>
            </c:numRef>
          </c:val>
          <c:extLst>
            <c:ext xmlns:c16="http://schemas.microsoft.com/office/drawing/2014/chart" uri="{C3380CC4-5D6E-409C-BE32-E72D297353CC}">
              <c16:uniqueId val="{00000000-EE5F-449B-A7E0-A4749DCA6B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EE5F-449B-A7E0-A4749DCA6B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1044.69</c:v>
                </c:pt>
                <c:pt idx="1">
                  <c:v>1018.22</c:v>
                </c:pt>
                <c:pt idx="2">
                  <c:v>970.5</c:v>
                </c:pt>
                <c:pt idx="3">
                  <c:v>916.02</c:v>
                </c:pt>
                <c:pt idx="4">
                  <c:v>834.35</c:v>
                </c:pt>
              </c:numCache>
            </c:numRef>
          </c:val>
          <c:extLst>
            <c:ext xmlns:c16="http://schemas.microsoft.com/office/drawing/2014/chart" uri="{C3380CC4-5D6E-409C-BE32-E72D297353CC}">
              <c16:uniqueId val="{00000000-1ADA-4D9F-8160-7D4D68186D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1ADA-4D9F-8160-7D4D68186D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337-43C6-BE4B-0EE56A5D4F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E337-43C6-BE4B-0EE56A5D4F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154.93</c:v>
                </c:pt>
                <c:pt idx="1">
                  <c:v>154.81</c:v>
                </c:pt>
                <c:pt idx="2">
                  <c:v>154.52000000000001</c:v>
                </c:pt>
                <c:pt idx="3">
                  <c:v>154.74</c:v>
                </c:pt>
                <c:pt idx="4">
                  <c:v>160.1</c:v>
                </c:pt>
              </c:numCache>
            </c:numRef>
          </c:val>
          <c:extLst>
            <c:ext xmlns:c16="http://schemas.microsoft.com/office/drawing/2014/chart" uri="{C3380CC4-5D6E-409C-BE32-E72D297353CC}">
              <c16:uniqueId val="{00000000-BF7E-4527-A1D7-0B0C7F449A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F7E-4527-A1D7-0B0C7F449A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2"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防府市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自治体職員</v>
      </c>
      <c r="AE8" s="65"/>
      <c r="AF8" s="65"/>
      <c r="AG8" s="65"/>
      <c r="AH8" s="65"/>
      <c r="AI8" s="65"/>
      <c r="AJ8" s="65"/>
      <c r="AK8" s="3"/>
      <c r="AL8" s="44">
        <f>データ!S6</f>
        <v>113144</v>
      </c>
      <c r="AM8" s="44"/>
      <c r="AN8" s="44"/>
      <c r="AO8" s="44"/>
      <c r="AP8" s="44"/>
      <c r="AQ8" s="44"/>
      <c r="AR8" s="44"/>
      <c r="AS8" s="44"/>
      <c r="AT8" s="45">
        <f>データ!T6</f>
        <v>189.37</v>
      </c>
      <c r="AU8" s="45"/>
      <c r="AV8" s="45"/>
      <c r="AW8" s="45"/>
      <c r="AX8" s="45"/>
      <c r="AY8" s="45"/>
      <c r="AZ8" s="45"/>
      <c r="BA8" s="45"/>
      <c r="BB8" s="45">
        <f>データ!U6</f>
        <v>597.48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53.18</v>
      </c>
      <c r="J10" s="45"/>
      <c r="K10" s="45"/>
      <c r="L10" s="45"/>
      <c r="M10" s="45"/>
      <c r="N10" s="45"/>
      <c r="O10" s="45"/>
      <c r="P10" s="45">
        <f>データ!P6</f>
        <v>72.239999999999995</v>
      </c>
      <c r="Q10" s="45"/>
      <c r="R10" s="45"/>
      <c r="S10" s="45"/>
      <c r="T10" s="45"/>
      <c r="U10" s="45"/>
      <c r="V10" s="45"/>
      <c r="W10" s="45">
        <f>データ!Q6</f>
        <v>64.489999999999995</v>
      </c>
      <c r="X10" s="45"/>
      <c r="Y10" s="45"/>
      <c r="Z10" s="45"/>
      <c r="AA10" s="45"/>
      <c r="AB10" s="45"/>
      <c r="AC10" s="45"/>
      <c r="AD10" s="44">
        <f>データ!R6</f>
        <v>3575</v>
      </c>
      <c r="AE10" s="44"/>
      <c r="AF10" s="44"/>
      <c r="AG10" s="44"/>
      <c r="AH10" s="44"/>
      <c r="AI10" s="44"/>
      <c r="AJ10" s="44"/>
      <c r="AK10" s="2"/>
      <c r="AL10" s="44">
        <f>データ!V6</f>
        <v>81224</v>
      </c>
      <c r="AM10" s="44"/>
      <c r="AN10" s="44"/>
      <c r="AO10" s="44"/>
      <c r="AP10" s="44"/>
      <c r="AQ10" s="44"/>
      <c r="AR10" s="44"/>
      <c r="AS10" s="44"/>
      <c r="AT10" s="45">
        <f>データ!W6</f>
        <v>21.83</v>
      </c>
      <c r="AU10" s="45"/>
      <c r="AV10" s="45"/>
      <c r="AW10" s="45"/>
      <c r="AX10" s="45"/>
      <c r="AY10" s="45"/>
      <c r="AZ10" s="45"/>
      <c r="BA10" s="45"/>
      <c r="BB10" s="45">
        <f>データ!X6</f>
        <v>3720.75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JT4+1EFq6NivECvSI0WUoXQMFsYWyyKyewGE1w8v+39vMDDaA1YI6pNYeYSoRP/OWaMUIAKxJr9/Zerdya7KA==" saltValue="GI9+Rm7DTsAQVuKTPqQQ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352063</v>
      </c>
      <c r="D6" s="19">
        <f t="shared" si="3"/>
        <v>46</v>
      </c>
      <c r="E6" s="19">
        <f t="shared" si="3"/>
        <v>17</v>
      </c>
      <c r="F6" s="19">
        <f t="shared" si="3"/>
        <v>1</v>
      </c>
      <c r="G6" s="19">
        <f t="shared" si="3"/>
        <v>0</v>
      </c>
      <c r="H6" s="19" t="str">
        <f t="shared" si="3"/>
        <v>山口県　防府市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53.18</v>
      </c>
      <c r="P6" s="20">
        <f t="shared" si="3"/>
        <v>72.239999999999995</v>
      </c>
      <c r="Q6" s="20">
        <f t="shared" si="3"/>
        <v>64.489999999999995</v>
      </c>
      <c r="R6" s="20">
        <f t="shared" si="3"/>
        <v>3575</v>
      </c>
      <c r="S6" s="20">
        <f t="shared" si="3"/>
        <v>113144</v>
      </c>
      <c r="T6" s="20">
        <f t="shared" si="3"/>
        <v>189.37</v>
      </c>
      <c r="U6" s="20">
        <f t="shared" si="3"/>
        <v>597.48</v>
      </c>
      <c r="V6" s="20">
        <f t="shared" si="3"/>
        <v>81224</v>
      </c>
      <c r="W6" s="20">
        <f t="shared" si="3"/>
        <v>21.83</v>
      </c>
      <c r="X6" s="20">
        <f t="shared" si="3"/>
        <v>3720.75</v>
      </c>
      <c r="Y6" s="21">
        <f>IF(Y7="",NA(),Y7)</f>
        <v>106.54</v>
      </c>
      <c r="Z6" s="21">
        <f t="shared" ref="Z6:AH6" si="4">IF(Z7="",NA(),Z7)</f>
        <v>105.5</v>
      </c>
      <c r="AA6" s="21">
        <f t="shared" si="4"/>
        <v>104.13</v>
      </c>
      <c r="AB6" s="21">
        <f t="shared" si="4"/>
        <v>103.04</v>
      </c>
      <c r="AC6" s="21">
        <f t="shared" si="4"/>
        <v>102.15</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118.71</v>
      </c>
      <c r="AV6" s="21">
        <f t="shared" ref="AV6:BD6" si="6">IF(AV7="",NA(),AV7)</f>
        <v>99.37</v>
      </c>
      <c r="AW6" s="21">
        <f t="shared" si="6"/>
        <v>113.92</v>
      </c>
      <c r="AX6" s="21">
        <f t="shared" si="6"/>
        <v>87.19</v>
      </c>
      <c r="AY6" s="21">
        <f t="shared" si="6"/>
        <v>75.92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1044.69</v>
      </c>
      <c r="BG6" s="21">
        <f t="shared" ref="BG6:BO6" si="7">IF(BG7="",NA(),BG7)</f>
        <v>1018.22</v>
      </c>
      <c r="BH6" s="21">
        <f t="shared" si="7"/>
        <v>970.5</v>
      </c>
      <c r="BI6" s="21">
        <f t="shared" si="7"/>
        <v>916.02</v>
      </c>
      <c r="BJ6" s="21">
        <f t="shared" si="7"/>
        <v>834.35</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154.93</v>
      </c>
      <c r="CC6" s="21">
        <f t="shared" ref="CC6:CK6" si="9">IF(CC7="",NA(),CC7)</f>
        <v>154.81</v>
      </c>
      <c r="CD6" s="21">
        <f t="shared" si="9"/>
        <v>154.52000000000001</v>
      </c>
      <c r="CE6" s="21">
        <f t="shared" si="9"/>
        <v>154.74</v>
      </c>
      <c r="CF6" s="21">
        <f t="shared" si="9"/>
        <v>160.1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64.959999999999994</v>
      </c>
      <c r="CN6" s="21">
        <f t="shared" ref="CN6:CV6" si="10">IF(CN7="",NA(),CN7)</f>
        <v>63.95</v>
      </c>
      <c r="CO6" s="21">
        <f t="shared" si="10"/>
        <v>62.22</v>
      </c>
      <c r="CP6" s="21">
        <f t="shared" si="10"/>
        <v>64.13</v>
      </c>
      <c r="CQ6" s="21">
        <f t="shared" si="10"/>
        <v>65.42</v>
      </c>
      <c r="CR6" s="21">
        <f t="shared" si="10"/>
        <v>65.28</v>
      </c>
      <c r="CS6" s="21">
        <f t="shared" si="10"/>
        <v>64.92</v>
      </c>
      <c r="CT6" s="21">
        <f t="shared" si="10"/>
        <v>64.14</v>
      </c>
      <c r="CU6" s="21">
        <f t="shared" si="10"/>
        <v>63.71</v>
      </c>
      <c r="CV6" s="21">
        <f t="shared" si="10"/>
        <v>64.95</v>
      </c>
      <c r="CW6" s="20" t="str">
        <f>IF(CW7="","",IF(CW7="-","【-】","【"&amp;SUBSTITUTE(TEXT(CW7,"#,##0.00"),"-","△")&amp;"】"))</f>
        <v>【60.13】</v>
      </c>
      <c r="CX6" s="21">
        <f>IF(CX7="",NA(),CX7)</f>
        <v>91.79</v>
      </c>
      <c r="CY6" s="21">
        <f t="shared" ref="CY6:DG6" si="11">IF(CY7="",NA(),CY7)</f>
        <v>92.15</v>
      </c>
      <c r="CZ6" s="21">
        <f t="shared" si="11"/>
        <v>92.84</v>
      </c>
      <c r="DA6" s="21">
        <f t="shared" si="11"/>
        <v>93.25</v>
      </c>
      <c r="DB6" s="21">
        <f t="shared" si="11"/>
        <v>92.54</v>
      </c>
      <c r="DC6" s="21">
        <f t="shared" si="11"/>
        <v>92.72</v>
      </c>
      <c r="DD6" s="21">
        <f t="shared" si="11"/>
        <v>92.88</v>
      </c>
      <c r="DE6" s="21">
        <f t="shared" si="11"/>
        <v>92.9</v>
      </c>
      <c r="DF6" s="21">
        <f t="shared" si="11"/>
        <v>92.89</v>
      </c>
      <c r="DG6" s="21">
        <f t="shared" si="11"/>
        <v>93.08</v>
      </c>
      <c r="DH6" s="20" t="str">
        <f>IF(DH7="","",IF(DH7="-","【-】","【"&amp;SUBSTITUTE(TEXT(DH7,"#,##0.00"),"-","△")&amp;"】"))</f>
        <v>【96.00】</v>
      </c>
      <c r="DI6" s="21">
        <f>IF(DI7="",NA(),DI7)</f>
        <v>22.74</v>
      </c>
      <c r="DJ6" s="21">
        <f t="shared" ref="DJ6:DR6" si="12">IF(DJ7="",NA(),DJ7)</f>
        <v>25.17</v>
      </c>
      <c r="DK6" s="21">
        <f t="shared" si="12"/>
        <v>27.5</v>
      </c>
      <c r="DL6" s="21">
        <f t="shared" si="12"/>
        <v>29.97</v>
      </c>
      <c r="DM6" s="21">
        <f t="shared" si="12"/>
        <v>31.47</v>
      </c>
      <c r="DN6" s="21">
        <f t="shared" si="12"/>
        <v>23.79</v>
      </c>
      <c r="DO6" s="21">
        <f t="shared" si="12"/>
        <v>25.66</v>
      </c>
      <c r="DP6" s="21">
        <f t="shared" si="12"/>
        <v>27.46</v>
      </c>
      <c r="DQ6" s="21">
        <f t="shared" si="12"/>
        <v>29.93</v>
      </c>
      <c r="DR6" s="21">
        <f t="shared" si="12"/>
        <v>31.89</v>
      </c>
      <c r="DS6" s="20" t="str">
        <f>IF(DS7="","",IF(DS7="-","【-】","【"&amp;SUBSTITUTE(TEXT(DS7,"#,##0.00"),"-","△")&amp;"】"))</f>
        <v>【42.20】</v>
      </c>
      <c r="DT6" s="21">
        <f>IF(DT7="",NA(),DT7)</f>
        <v>2.4</v>
      </c>
      <c r="DU6" s="21">
        <f t="shared" ref="DU6:EC6" si="13">IF(DU7="",NA(),DU7)</f>
        <v>2.63</v>
      </c>
      <c r="DV6" s="21">
        <f t="shared" si="13"/>
        <v>2.86</v>
      </c>
      <c r="DW6" s="21">
        <f t="shared" si="13"/>
        <v>3.21</v>
      </c>
      <c r="DX6" s="21">
        <f t="shared" si="13"/>
        <v>3.49</v>
      </c>
      <c r="DY6" s="21">
        <f t="shared" si="13"/>
        <v>1.22</v>
      </c>
      <c r="DZ6" s="21">
        <f t="shared" si="13"/>
        <v>1.61</v>
      </c>
      <c r="EA6" s="21">
        <f t="shared" si="13"/>
        <v>2.08</v>
      </c>
      <c r="EB6" s="21">
        <f t="shared" si="13"/>
        <v>2.74</v>
      </c>
      <c r="EC6" s="21">
        <f t="shared" si="13"/>
        <v>3.24</v>
      </c>
      <c r="ED6" s="20" t="str">
        <f>IF(ED7="","",IF(ED7="-","【-】","【"&amp;SUBSTITUTE(TEXT(ED7,"#,##0.00"),"-","△")&amp;"】"))</f>
        <v>【9.46】</v>
      </c>
      <c r="EE6" s="21">
        <f>IF(EE7="",NA(),EE7)</f>
        <v>0.06</v>
      </c>
      <c r="EF6" s="20">
        <f t="shared" ref="EF6:EN6" si="14">IF(EF7="",NA(),EF7)</f>
        <v>0</v>
      </c>
      <c r="EG6" s="20">
        <f t="shared" si="14"/>
        <v>0</v>
      </c>
      <c r="EH6" s="21">
        <f t="shared" si="14"/>
        <v>0.01</v>
      </c>
      <c r="EI6" s="21">
        <f t="shared" si="14"/>
        <v>0.03</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352063</v>
      </c>
      <c r="D7" s="23">
        <v>46</v>
      </c>
      <c r="E7" s="23">
        <v>17</v>
      </c>
      <c r="F7" s="23">
        <v>1</v>
      </c>
      <c r="G7" s="23">
        <v>0</v>
      </c>
      <c r="H7" s="23" t="s">
        <v>96</v>
      </c>
      <c r="I7" s="23" t="s">
        <v>97</v>
      </c>
      <c r="J7" s="23" t="s">
        <v>98</v>
      </c>
      <c r="K7" s="23" t="s">
        <v>99</v>
      </c>
      <c r="L7" s="23" t="s">
        <v>100</v>
      </c>
      <c r="M7" s="23" t="s">
        <v>101</v>
      </c>
      <c r="N7" s="24" t="s">
        <v>102</v>
      </c>
      <c r="O7" s="24">
        <v>53.18</v>
      </c>
      <c r="P7" s="24">
        <v>72.239999999999995</v>
      </c>
      <c r="Q7" s="24">
        <v>64.489999999999995</v>
      </c>
      <c r="R7" s="24">
        <v>3575</v>
      </c>
      <c r="S7" s="24">
        <v>113144</v>
      </c>
      <c r="T7" s="24">
        <v>189.37</v>
      </c>
      <c r="U7" s="24">
        <v>597.48</v>
      </c>
      <c r="V7" s="24">
        <v>81224</v>
      </c>
      <c r="W7" s="24">
        <v>21.83</v>
      </c>
      <c r="X7" s="24">
        <v>3720.75</v>
      </c>
      <c r="Y7" s="24">
        <v>106.54</v>
      </c>
      <c r="Z7" s="24">
        <v>105.5</v>
      </c>
      <c r="AA7" s="24">
        <v>104.13</v>
      </c>
      <c r="AB7" s="24">
        <v>103.04</v>
      </c>
      <c r="AC7" s="24">
        <v>102.15</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118.71</v>
      </c>
      <c r="AV7" s="24">
        <v>99.37</v>
      </c>
      <c r="AW7" s="24">
        <v>113.92</v>
      </c>
      <c r="AX7" s="24">
        <v>87.19</v>
      </c>
      <c r="AY7" s="24">
        <v>75.92</v>
      </c>
      <c r="AZ7" s="24">
        <v>67.930000000000007</v>
      </c>
      <c r="BA7" s="24">
        <v>68.53</v>
      </c>
      <c r="BB7" s="24">
        <v>69.180000000000007</v>
      </c>
      <c r="BC7" s="24">
        <v>76.319999999999993</v>
      </c>
      <c r="BD7" s="24">
        <v>80.33</v>
      </c>
      <c r="BE7" s="24">
        <v>82.75</v>
      </c>
      <c r="BF7" s="24">
        <v>1044.69</v>
      </c>
      <c r="BG7" s="24">
        <v>1018.22</v>
      </c>
      <c r="BH7" s="24">
        <v>970.5</v>
      </c>
      <c r="BI7" s="24">
        <v>916.02</v>
      </c>
      <c r="BJ7" s="24">
        <v>834.35</v>
      </c>
      <c r="BK7" s="24">
        <v>857.88</v>
      </c>
      <c r="BL7" s="24">
        <v>825.1</v>
      </c>
      <c r="BM7" s="24">
        <v>789.87</v>
      </c>
      <c r="BN7" s="24">
        <v>749.43</v>
      </c>
      <c r="BO7" s="24">
        <v>698.04</v>
      </c>
      <c r="BP7" s="24">
        <v>602.55999999999995</v>
      </c>
      <c r="BQ7" s="24">
        <v>100</v>
      </c>
      <c r="BR7" s="24">
        <v>100</v>
      </c>
      <c r="BS7" s="24">
        <v>100</v>
      </c>
      <c r="BT7" s="24">
        <v>100</v>
      </c>
      <c r="BU7" s="24">
        <v>100</v>
      </c>
      <c r="BV7" s="24">
        <v>94.97</v>
      </c>
      <c r="BW7" s="24">
        <v>97.07</v>
      </c>
      <c r="BX7" s="24">
        <v>98.06</v>
      </c>
      <c r="BY7" s="24">
        <v>98.46</v>
      </c>
      <c r="BZ7" s="24">
        <v>97.98</v>
      </c>
      <c r="CA7" s="24">
        <v>97.94</v>
      </c>
      <c r="CB7" s="24">
        <v>154.93</v>
      </c>
      <c r="CC7" s="24">
        <v>154.81</v>
      </c>
      <c r="CD7" s="24">
        <v>154.52000000000001</v>
      </c>
      <c r="CE7" s="24">
        <v>154.74</v>
      </c>
      <c r="CF7" s="24">
        <v>160.1</v>
      </c>
      <c r="CG7" s="24">
        <v>159.49</v>
      </c>
      <c r="CH7" s="24">
        <v>157.81</v>
      </c>
      <c r="CI7" s="24">
        <v>157.37</v>
      </c>
      <c r="CJ7" s="24">
        <v>157.44999999999999</v>
      </c>
      <c r="CK7" s="24">
        <v>159.75</v>
      </c>
      <c r="CL7" s="24">
        <v>140.97999999999999</v>
      </c>
      <c r="CM7" s="24">
        <v>64.959999999999994</v>
      </c>
      <c r="CN7" s="24">
        <v>63.95</v>
      </c>
      <c r="CO7" s="24">
        <v>62.22</v>
      </c>
      <c r="CP7" s="24">
        <v>64.13</v>
      </c>
      <c r="CQ7" s="24">
        <v>65.42</v>
      </c>
      <c r="CR7" s="24">
        <v>65.28</v>
      </c>
      <c r="CS7" s="24">
        <v>64.92</v>
      </c>
      <c r="CT7" s="24">
        <v>64.14</v>
      </c>
      <c r="CU7" s="24">
        <v>63.71</v>
      </c>
      <c r="CV7" s="24">
        <v>64.95</v>
      </c>
      <c r="CW7" s="24">
        <v>60.13</v>
      </c>
      <c r="CX7" s="24">
        <v>91.79</v>
      </c>
      <c r="CY7" s="24">
        <v>92.15</v>
      </c>
      <c r="CZ7" s="24">
        <v>92.84</v>
      </c>
      <c r="DA7" s="24">
        <v>93.25</v>
      </c>
      <c r="DB7" s="24">
        <v>92.54</v>
      </c>
      <c r="DC7" s="24">
        <v>92.72</v>
      </c>
      <c r="DD7" s="24">
        <v>92.88</v>
      </c>
      <c r="DE7" s="24">
        <v>92.9</v>
      </c>
      <c r="DF7" s="24">
        <v>92.89</v>
      </c>
      <c r="DG7" s="24">
        <v>93.08</v>
      </c>
      <c r="DH7" s="24">
        <v>96</v>
      </c>
      <c r="DI7" s="24">
        <v>22.74</v>
      </c>
      <c r="DJ7" s="24">
        <v>25.17</v>
      </c>
      <c r="DK7" s="24">
        <v>27.5</v>
      </c>
      <c r="DL7" s="24">
        <v>29.97</v>
      </c>
      <c r="DM7" s="24">
        <v>31.47</v>
      </c>
      <c r="DN7" s="24">
        <v>23.79</v>
      </c>
      <c r="DO7" s="24">
        <v>25.66</v>
      </c>
      <c r="DP7" s="24">
        <v>27.46</v>
      </c>
      <c r="DQ7" s="24">
        <v>29.93</v>
      </c>
      <c r="DR7" s="24">
        <v>31.89</v>
      </c>
      <c r="DS7" s="24">
        <v>42.2</v>
      </c>
      <c r="DT7" s="24">
        <v>2.4</v>
      </c>
      <c r="DU7" s="24">
        <v>2.63</v>
      </c>
      <c r="DV7" s="24">
        <v>2.86</v>
      </c>
      <c r="DW7" s="24">
        <v>3.21</v>
      </c>
      <c r="DX7" s="24">
        <v>3.49</v>
      </c>
      <c r="DY7" s="24">
        <v>1.22</v>
      </c>
      <c r="DZ7" s="24">
        <v>1.61</v>
      </c>
      <c r="EA7" s="24">
        <v>2.08</v>
      </c>
      <c r="EB7" s="24">
        <v>2.74</v>
      </c>
      <c r="EC7" s="24">
        <v>3.24</v>
      </c>
      <c r="ED7" s="24">
        <v>9.4600000000000009</v>
      </c>
      <c r="EE7" s="24">
        <v>0.06</v>
      </c>
      <c r="EF7" s="24">
        <v>0</v>
      </c>
      <c r="EG7" s="24">
        <v>0</v>
      </c>
      <c r="EH7" s="24">
        <v>0.01</v>
      </c>
      <c r="EI7" s="24">
        <v>0.03</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2025-12-23T06:04:45Z</dcterms:created>
  <dcterms:modified xsi:type="dcterms:W3CDTF">2026-02-17T01:25:35Z</dcterms:modified>
  <cp:category/>
</cp:coreProperties>
</file>