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2F9E48BB-1BDD-4779-8243-BA96DE457A53}" xr6:coauthVersionLast="47" xr6:coauthVersionMax="47" xr10:uidLastSave="{00000000-0000-0000-0000-000000000000}"/>
  <workbookProtection workbookAlgorithmName="SHA-512" workbookHashValue="Ma6L+pzDNXvZGYnhaSfsY22aYx/WDgxN7FyUS90uy56dSbGQodRIu/Ww8V5r9DbjotKJ4uc9Zywy87Dc3VGtyg==" workbookSaltValue="llCQVyyqblsNIchww4se/A==" workbookSpinCount="100000" lockStructure="1"/>
  <bookViews>
    <workbookView xWindow="-26460" yWindow="-520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<sst xmlns="http://schemas.openxmlformats.org/spreadsheetml/2006/main" count="231" uniqueCount="115">
  <si>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</si>
  <si>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</si>
  <si>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</si>
  <si>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</si>
  <si>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</si>
  <si>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</si>
  <si>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</si>
  <si>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</si>
  <si>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</si>
  <si>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</si>
  <si>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</si>
  <si>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</si>
  <si>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</si>
  <si>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</si>
  <si>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</si>
  <si>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</si>
  <si>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</si>
  <si>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</si>
  <si>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</si>
  <si>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</si>
  <si>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</si>
  <si>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</si>
  <si>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</si>
  <si>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</si>
  <si>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</si>
  <si>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</si>
  <si>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</si>
  <si>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</si>
  <si>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</si>
  <si>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</si>
  <si>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</si>
  <si>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</si>
  <si>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</si>
  <si>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</si>
  <si>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</si>
  <si>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</si>
  <si>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</si>
  <si>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</si>
  <si>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</si>
  <si>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</si>
  <si>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</si>
  <si>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</si>
  <si>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</si>
  <si>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</si>
  <si>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</si>
  <si>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</si>
  <si>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</si>
  <si>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</si>
  <si>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</si>
  <si>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</si>
  <si>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</si>
  <si>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</si>
  <si>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</si>
  <si>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</si>
  <si>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</si>
  <si>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</si>
  <si>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</si>
  <si>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</si>
  <si>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</si>
  <si>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</si>
  <si>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</si>
  <si>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</si>
  <si>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</si>
  <si>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</si>
  <si>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</si>
  <si>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</si>
  <si>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</si>
  <si>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</si>
  <si>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</si>
  <si>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</si>
  <si>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</si>
  <si>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</si>
  <si>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</si>
  <si>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</si>
  <si>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</si>
  <si>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</si>
  <si>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</si>
  <si>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</si>
  <si>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</si>
  <si>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</si>
  <si>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</si>
  <si>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</si>
  <si>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</si>
  <si>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</si>
  <si>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</si>
  <si>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</si>
  <si>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</si>
  <si>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</si>
  <si>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</si>
  <si>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</si>
  <si>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</si>
  <si>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</si>
  <si>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</si>
  <si>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</si>
  <si>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</si>
  <si>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</si>
  <si>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</si>
  <si>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</si>
  <si>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</si>
  <si>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</si>
  <si>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</si>
  <si>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</si>
  <si>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</si>
  <si>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</si>
  <si>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</si>
  <si>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</si>
  <si>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</si>
  <si>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</si>
  <si>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</si>
  <si>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</si>
  <si>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</si>
  <si>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</si>
  <si>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①経常収支比率が100%を超えており、②累積欠損金もないため、単年度収支は黒字で推移している。
一方で⑤経費回収率は、近年100%を下回り、年々悪化している状況にあり、汚水処理に係る経費を下水道使用料で完全に賄えていない。主として汚水に係る委託料及び動力費の増などによる汚水処理原価の増加によるものである。
⑥汚水処理原価は、類似団体平均を下回っているが増加傾向にあることから、一般会計からの繰入金への依存が高まることが懸念される。更なる経費削減に努めるとともに、使用料改定も含めた収入の確保に向けた経営改善の取組を行う必要がある。
また、短期的な債務の支払い能力を示す③流動比率は100%を超えており、短期的に資金不足に陥る状況にはなっていない。
④企業債残高対事業規模比率は、類似団体平均値を下回る比率を保っている。今後、老朽化対策事業、地震対策（耐震化）事業及び浸水対策事業費に係る投資需要に伴う起債発行額の増加が見込まれているため、投資財政計画に基づき、計画的に更新と整備を進め、可能な限り起債額の平準化に努めていく必要がある。
⑦施設利用率及び⑧水洗化率は、類似団体平均値と比較すると高い数値で推移しているが、水質保全や使用料収入増加の観点から、今後も接続率向上の取組が必要である。
</t>
    <rPh sb="48" eb="50">
      <t>イッポウ</t>
    </rPh>
    <rPh sb="59" eb="61">
      <t>キンネン</t>
    </rPh>
    <rPh sb="70" eb="72">
      <t>ネンネン</t>
    </rPh>
    <rPh sb="72" eb="74">
      <t>アッカ</t>
    </rPh>
    <rPh sb="78" eb="80">
      <t>ジョウキョウ</t>
    </rPh>
    <rPh sb="117" eb="118">
      <t>カカ</t>
    </rPh>
    <rPh sb="127" eb="128">
      <t>オヨ</t>
    </rPh>
    <rPh sb="141" eb="143">
      <t>ゾウカ</t>
    </rPh>
    <rPh sb="176" eb="178">
      <t>ゾウカ</t>
    </rPh>
    <rPh sb="178" eb="180">
      <t>ケイコウ</t>
    </rPh>
    <rPh sb="188" eb="192">
      <t>イッパンカイケイ</t>
    </rPh>
    <rPh sb="195" eb="198">
      <t>クリイレキン</t>
    </rPh>
    <rPh sb="200" eb="202">
      <t>イゾン</t>
    </rPh>
    <rPh sb="203" eb="204">
      <t>タカ</t>
    </rPh>
    <rPh sb="209" eb="211">
      <t>ケネン</t>
    </rPh>
    <rPh sb="370" eb="374">
      <t>ジシンタイサク</t>
    </rPh>
    <rPh sb="375" eb="378">
      <t>タイシンカ</t>
    </rPh>
    <rPh sb="379" eb="381">
      <t>ジギョウ</t>
    </rPh>
    <rPh sb="391" eb="392">
      <t>カカ</t>
    </rPh>
    <rPh sb="393" eb="397">
      <t>トウシジュヨウ</t>
    </rPh>
    <rPh sb="419" eb="421">
      <t>トウシ</t>
    </rPh>
    <rPh sb="421" eb="423">
      <t>ザイセイ</t>
    </rPh>
    <rPh sb="423" eb="425">
      <t>ケイカク</t>
    </rPh>
    <rPh sb="426" eb="427">
      <t>モト</t>
    </rPh>
    <rPh sb="514" eb="517">
      <t>シヨウリョウ</t>
    </rPh>
    <rPh sb="536" eb="538">
      <t>トリクミ</t>
    </rPh>
    <phoneticPr fontId="3"/>
  </si>
  <si>
    <t>①有形固定資産減価償却率については、類似団体平均値と同程度の水準となっているが、②管渠老朽化率が示す通り、標準耐用年数を超えた管渠延長の割合が、年々増えており、類似団体と比較しても高い状況となっている。
本市では、昭和28年から下水道事業に着手しており、下水道施設の老朽化が着実に進行している一方で、③管渠改善率は類似団体平均値を下回っている。調査・点検など適切な維持管理を行いながら、引き続きストックマネジメント計画に基づく老朽化対策を着実に進め、持続的な下水道機能の確保を図る必要がある。</t>
    <rPh sb="22" eb="25">
      <t>ヘイキンチ</t>
    </rPh>
    <rPh sb="53" eb="55">
      <t>ヒョウジュン</t>
    </rPh>
    <rPh sb="72" eb="74">
      <t>ネンネン</t>
    </rPh>
    <rPh sb="74" eb="75">
      <t>フ</t>
    </rPh>
    <rPh sb="92" eb="94">
      <t>ジョウキョウ</t>
    </rPh>
    <rPh sb="102" eb="103">
      <t>ホン</t>
    </rPh>
    <rPh sb="137" eb="139">
      <t>チャクジツ</t>
    </rPh>
    <rPh sb="146" eb="148">
      <t>イッポウ</t>
    </rPh>
    <rPh sb="161" eb="164">
      <t>ヘイキンチ</t>
    </rPh>
    <rPh sb="165" eb="167">
      <t>シタマワ</t>
    </rPh>
    <rPh sb="172" eb="174">
      <t>チョウサ</t>
    </rPh>
    <rPh sb="175" eb="177">
      <t>テンケン</t>
    </rPh>
    <rPh sb="179" eb="181">
      <t>テキセツ</t>
    </rPh>
    <rPh sb="182" eb="186">
      <t>イジカンリ</t>
    </rPh>
    <rPh sb="187" eb="188">
      <t>オコナ</t>
    </rPh>
    <rPh sb="193" eb="194">
      <t>ヒ</t>
    </rPh>
    <rPh sb="195" eb="196">
      <t>ツヅ</t>
    </rPh>
    <rPh sb="225" eb="228">
      <t>ジゾクテキ</t>
    </rPh>
    <rPh sb="229" eb="232">
      <t>ゲスイドウ</t>
    </rPh>
    <rPh sb="232" eb="234">
      <t>キノウ</t>
    </rPh>
    <rPh sb="235" eb="237">
      <t>カクホ</t>
    </rPh>
    <rPh sb="238" eb="239">
      <t>ハカ</t>
    </rPh>
    <phoneticPr fontId="3"/>
  </si>
  <si>
    <t xml:space="preserve">電力費の高止まりや物価上昇などの影響により支出が増加しており、厳しい経営環境にある。
今後は、下水道施設の老朽化対策、地震対策（耐震化）及び浸水対策事業により多額の更新・改築費用が見込まれている一方、人口減少に伴い使用料の増加は見込めず、極めて厳しい経営状況になることが懸念される。
サステナブルな経営の実現に向けて、経営戦略のローリング等による課題の早期発見に努めるとともに、一般会計からの繰入金に依存しないよう使用料の改定も含めた財源の確保、投資費用の平準化、コスト削減などの経営健全化の取組を着実に進める。
</t>
    <rPh sb="0" eb="3">
      <t>デンリョクヒ</t>
    </rPh>
    <rPh sb="4" eb="6">
      <t>タカド</t>
    </rPh>
    <rPh sb="9" eb="11">
      <t>ブッカ</t>
    </rPh>
    <rPh sb="11" eb="13">
      <t>ジョウショウ</t>
    </rPh>
    <rPh sb="16" eb="18">
      <t>エイキョウ</t>
    </rPh>
    <rPh sb="21" eb="23">
      <t>シシュツ</t>
    </rPh>
    <rPh sb="24" eb="26">
      <t>ゾウカ</t>
    </rPh>
    <rPh sb="31" eb="32">
      <t>キビ</t>
    </rPh>
    <rPh sb="59" eb="63">
      <t>ジシンタイサク</t>
    </rPh>
    <rPh sb="64" eb="67">
      <t>タイシンカ</t>
    </rPh>
    <rPh sb="79" eb="81">
      <t>タガク</t>
    </rPh>
    <rPh sb="82" eb="84">
      <t>コウシン</t>
    </rPh>
    <rPh sb="85" eb="87">
      <t>カイチク</t>
    </rPh>
    <rPh sb="87" eb="89">
      <t>ヒヨウ</t>
    </rPh>
    <rPh sb="90" eb="92">
      <t>ミコ</t>
    </rPh>
    <rPh sb="107" eb="110">
      <t>シヨウリョウ</t>
    </rPh>
    <rPh sb="119" eb="120">
      <t>キワ</t>
    </rPh>
    <rPh sb="122" eb="123">
      <t>キビ</t>
    </rPh>
    <rPh sb="189" eb="193">
      <t>イッパンカイケイ</t>
    </rPh>
    <rPh sb="196" eb="199">
      <t>クリイレキン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</si>
</sst>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0.05</c:v>
                </c:pt>
                <c:pt idx="2">
                  <c:v>0.09</c:v>
                </c:pt>
                <c:pt idx="3">
                  <c:v>0.06</c:v>
                </c:pt>
                <c:pt idx="4" formatCode="#,##0.00;&quot;△&quot;#,##0.00">
                  <c:v>0</c:v>
                </c:pt>
              </c:numCache>
            </c:numRef>
          </c:val>
          <c:extLst>
            <c:ext xmlns:c16="http://schemas.microsoft.com/office/drawing/2014/chart" uri="{C3380CC4-5D6E-409C-BE32-E72D297353CC}">
              <c16:uniqueId val="{00000000-3687-4A2C-8188-BA36DD40CC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687-4A2C-8188-BA36DD40CC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77.78</c:v>
                </c:pt>
                <c:pt idx="1">
                  <c:v>77.959999999999994</c:v>
                </c:pt>
                <c:pt idx="2">
                  <c:v>79.11</c:v>
                </c:pt>
                <c:pt idx="3">
                  <c:v>79.11</c:v>
                </c:pt>
                <c:pt idx="4">
                  <c:v>80.099999999999994</c:v>
                </c:pt>
              </c:numCache>
            </c:numRef>
          </c:val>
          <c:extLst>
            <c:ext xmlns:c16="http://schemas.microsoft.com/office/drawing/2014/chart" uri="{C3380CC4-5D6E-409C-BE32-E72D297353CC}">
              <c16:uniqueId val="{00000000-6830-4C15-8A65-59635C990E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830-4C15-8A65-59635C990E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96.88</c:v>
                </c:pt>
                <c:pt idx="1">
                  <c:v>97.02</c:v>
                </c:pt>
                <c:pt idx="2">
                  <c:v>97.02</c:v>
                </c:pt>
                <c:pt idx="3">
                  <c:v>96.98</c:v>
                </c:pt>
                <c:pt idx="4">
                  <c:v>97.31</c:v>
                </c:pt>
              </c:numCache>
            </c:numRef>
          </c:val>
          <c:extLst>
            <c:ext xmlns:c16="http://schemas.microsoft.com/office/drawing/2014/chart" uri="{C3380CC4-5D6E-409C-BE32-E72D297353CC}">
              <c16:uniqueId val="{00000000-770E-46BC-840F-388584C043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770E-46BC-840F-388584C043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101.34</c:v>
                </c:pt>
                <c:pt idx="1">
                  <c:v>102.24</c:v>
                </c:pt>
                <c:pt idx="2">
                  <c:v>102.18</c:v>
                </c:pt>
                <c:pt idx="3">
                  <c:v>101.61</c:v>
                </c:pt>
                <c:pt idx="4">
                  <c:v>102.04</c:v>
                </c:pt>
              </c:numCache>
            </c:numRef>
          </c:val>
          <c:extLst>
            <c:ext xmlns:c16="http://schemas.microsoft.com/office/drawing/2014/chart" uri="{C3380CC4-5D6E-409C-BE32-E72D297353CC}">
              <c16:uniqueId val="{00000000-4D2C-47D3-A58D-EFB5AF818E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4D2C-47D3-A58D-EFB5AF818E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23.6</c:v>
                </c:pt>
                <c:pt idx="1">
                  <c:v>24.63</c:v>
                </c:pt>
                <c:pt idx="2">
                  <c:v>27.51</c:v>
                </c:pt>
                <c:pt idx="3">
                  <c:v>29.62</c:v>
                </c:pt>
                <c:pt idx="4">
                  <c:v>31.05</c:v>
                </c:pt>
              </c:numCache>
            </c:numRef>
          </c:val>
          <c:extLst>
            <c:ext xmlns:c16="http://schemas.microsoft.com/office/drawing/2014/chart" uri="{C3380CC4-5D6E-409C-BE32-E72D297353CC}">
              <c16:uniqueId val="{00000000-8310-42CC-BBE7-5DD3DE58F8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310-42CC-BBE7-5DD3DE58F8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7.35</c:v>
                </c:pt>
                <c:pt idx="1">
                  <c:v>7.83</c:v>
                </c:pt>
                <c:pt idx="2">
                  <c:v>9.25</c:v>
                </c:pt>
                <c:pt idx="3">
                  <c:v>10.32</c:v>
                </c:pt>
                <c:pt idx="4">
                  <c:v>10.82</c:v>
                </c:pt>
              </c:numCache>
            </c:numRef>
          </c:val>
          <c:extLst>
            <c:ext xmlns:c16="http://schemas.microsoft.com/office/drawing/2014/chart" uri="{C3380CC4-5D6E-409C-BE32-E72D297353CC}">
              <c16:uniqueId val="{00000000-21DA-47BE-A97C-F44EF36BC0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21DA-47BE-A97C-F44EF36BC0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7C-4EED-847F-871D30452D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37C-4EED-847F-871D30452D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158.51</c:v>
                </c:pt>
                <c:pt idx="1">
                  <c:v>150.76</c:v>
                </c:pt>
                <c:pt idx="2">
                  <c:v>166.17</c:v>
                </c:pt>
                <c:pt idx="3">
                  <c:v>136.44</c:v>
                </c:pt>
                <c:pt idx="4">
                  <c:v>151.77000000000001</c:v>
                </c:pt>
              </c:numCache>
            </c:numRef>
          </c:val>
          <c:extLst>
            <c:ext xmlns:c16="http://schemas.microsoft.com/office/drawing/2014/chart" uri="{C3380CC4-5D6E-409C-BE32-E72D297353CC}">
              <c16:uniqueId val="{00000000-78D0-4456-B573-3C2A4794F4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8D0-4456-B573-3C2A4794F4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545.12</c:v>
                </c:pt>
                <c:pt idx="1">
                  <c:v>544.34</c:v>
                </c:pt>
                <c:pt idx="2">
                  <c:v>546.11</c:v>
                </c:pt>
                <c:pt idx="3">
                  <c:v>551.23</c:v>
                </c:pt>
                <c:pt idx="4">
                  <c:v>565.14</c:v>
                </c:pt>
              </c:numCache>
            </c:numRef>
          </c:val>
          <c:extLst>
            <c:ext xmlns:c16="http://schemas.microsoft.com/office/drawing/2014/chart" uri="{C3380CC4-5D6E-409C-BE32-E72D297353CC}">
              <c16:uniqueId val="{00000000-22E7-4732-9A08-C8BB2D6EC4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2E7-4732-9A08-C8BB2D6EC4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98.4</c:v>
                </c:pt>
                <c:pt idx="1">
                  <c:v>99.3</c:v>
                </c:pt>
                <c:pt idx="2">
                  <c:v>95.4</c:v>
                </c:pt>
                <c:pt idx="3">
                  <c:v>93.3</c:v>
                </c:pt>
                <c:pt idx="4">
                  <c:v>89.37</c:v>
                </c:pt>
              </c:numCache>
            </c:numRef>
          </c:val>
          <c:extLst>
            <c:ext xmlns:c16="http://schemas.microsoft.com/office/drawing/2014/chart" uri="{C3380CC4-5D6E-409C-BE32-E72D297353CC}">
              <c16:uniqueId val="{00000000-FECC-45DB-A419-20B4557CAE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FECC-45DB-A419-20B4557CAE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120.11</c:v>
                </c:pt>
                <c:pt idx="1">
                  <c:v>118.84</c:v>
                </c:pt>
                <c:pt idx="2">
                  <c:v>123.65</c:v>
                </c:pt>
                <c:pt idx="3">
                  <c:v>126.44</c:v>
                </c:pt>
                <c:pt idx="4">
                  <c:v>132.13999999999999</c:v>
                </c:pt>
              </c:numCache>
            </c:numRef>
          </c:val>
          <c:extLst>
            <c:ext xmlns:c16="http://schemas.microsoft.com/office/drawing/2014/chart" uri="{C3380CC4-5D6E-409C-BE32-E72D297353CC}">
              <c16:uniqueId val="{00000000-C803-40AB-85D1-5A5D7F9085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C803-40AB-85D1-5A5D7F9085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下松市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自治体職員</v>
      </c>
      <c r="AE8" s="65"/>
      <c r="AF8" s="65"/>
      <c r="AG8" s="65"/>
      <c r="AH8" s="65"/>
      <c r="AI8" s="65"/>
      <c r="AJ8" s="65"/>
      <c r="AK8" s="3"/>
      <c r="AL8" s="44">
        <f>データ!S6</f>
        <v>56637</v>
      </c>
      <c r="AM8" s="44"/>
      <c r="AN8" s="44"/>
      <c r="AO8" s="44"/>
      <c r="AP8" s="44"/>
      <c r="AQ8" s="44"/>
      <c r="AR8" s="44"/>
      <c r="AS8" s="44"/>
      <c r="AT8" s="45">
        <f>データ!T6</f>
        <v>89.34</v>
      </c>
      <c r="AU8" s="45"/>
      <c r="AV8" s="45"/>
      <c r="AW8" s="45"/>
      <c r="AX8" s="45"/>
      <c r="AY8" s="45"/>
      <c r="AZ8" s="45"/>
      <c r="BA8" s="45"/>
      <c r="BB8" s="45">
        <f>データ!U6</f>
        <v>633.95000000000005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63.36</v>
      </c>
      <c r="J10" s="45"/>
      <c r="K10" s="45"/>
      <c r="L10" s="45"/>
      <c r="M10" s="45"/>
      <c r="N10" s="45"/>
      <c r="O10" s="45"/>
      <c r="P10" s="45">
        <f>データ!P6</f>
        <v>91.24</v>
      </c>
      <c r="Q10" s="45"/>
      <c r="R10" s="45"/>
      <c r="S10" s="45"/>
      <c r="T10" s="45"/>
      <c r="U10" s="45"/>
      <c r="V10" s="45"/>
      <c r="W10" s="45">
        <f>データ!Q6</f>
        <v>75.400000000000006</v>
      </c>
      <c r="X10" s="45"/>
      <c r="Y10" s="45"/>
      <c r="Z10" s="45"/>
      <c r="AA10" s="45"/>
      <c r="AB10" s="45"/>
      <c r="AC10" s="45"/>
      <c r="AD10" s="44">
        <f>データ!R6</f>
        <v>2200</v>
      </c>
      <c r="AE10" s="44"/>
      <c r="AF10" s="44"/>
      <c r="AG10" s="44"/>
      <c r="AH10" s="44"/>
      <c r="AI10" s="44"/>
      <c r="AJ10" s="44"/>
      <c r="AK10" s="2"/>
      <c r="AL10" s="44">
        <f>データ!V6</f>
        <v>51409</v>
      </c>
      <c r="AM10" s="44"/>
      <c r="AN10" s="44"/>
      <c r="AO10" s="44"/>
      <c r="AP10" s="44"/>
      <c r="AQ10" s="44"/>
      <c r="AR10" s="44"/>
      <c r="AS10" s="44"/>
      <c r="AT10" s="45">
        <f>データ!W6</f>
        <v>11.93</v>
      </c>
      <c r="AU10" s="45"/>
      <c r="AV10" s="45"/>
      <c r="AW10" s="45"/>
      <c r="AX10" s="45"/>
      <c r="AY10" s="45"/>
      <c r="AZ10" s="45"/>
      <c r="BA10" s="45"/>
      <c r="BB10" s="45">
        <f>データ!X6</f>
        <v>4309.22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y0uryNcjo93MHY/sDqY2AzHDieKwKwVtaxGMEuSXz9+aOo6VGQiADcJ3dGHpGCVW6NzSN82SwJgwT6HDRyzgQ==" saltValue="IrUynBu0eSEfstd1eimr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352071</v>
      </c>
      <c r="D6" s="19">
        <f t="shared" si="3"/>
        <v>46</v>
      </c>
      <c r="E6" s="19">
        <f t="shared" si="3"/>
        <v>17</v>
      </c>
      <c r="F6" s="19">
        <f t="shared" si="3"/>
        <v>1</v>
      </c>
      <c r="G6" s="19">
        <f t="shared" si="3"/>
        <v>0</v>
      </c>
      <c r="H6" s="19" t="str">
        <f t="shared" si="3"/>
        <v>山口県　下松市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63.36</v>
      </c>
      <c r="P6" s="20">
        <f t="shared" si="3"/>
        <v>91.24</v>
      </c>
      <c r="Q6" s="20">
        <f t="shared" si="3"/>
        <v>75.400000000000006</v>
      </c>
      <c r="R6" s="20">
        <f t="shared" si="3"/>
        <v>2200</v>
      </c>
      <c r="S6" s="20">
        <f t="shared" si="3"/>
        <v>56637</v>
      </c>
      <c r="T6" s="20">
        <f t="shared" si="3"/>
        <v>89.34</v>
      </c>
      <c r="U6" s="20">
        <f t="shared" si="3"/>
        <v>633.95000000000005</v>
      </c>
      <c r="V6" s="20">
        <f t="shared" si="3"/>
        <v>51409</v>
      </c>
      <c r="W6" s="20">
        <f t="shared" si="3"/>
        <v>11.93</v>
      </c>
      <c r="X6" s="20">
        <f t="shared" si="3"/>
        <v>4309.22</v>
      </c>
      <c r="Y6" s="21">
        <f>IF(Y7="",NA(),Y7)</f>
        <v>101.34</v>
      </c>
      <c r="Z6" s="21">
        <f t="shared" ref="Z6:AH6" si="4">IF(Z7="",NA(),Z7)</f>
        <v>102.24</v>
      </c>
      <c r="AA6" s="21">
        <f t="shared" si="4"/>
        <v>102.18</v>
      </c>
      <c r="AB6" s="21">
        <f t="shared" si="4"/>
        <v>101.61</v>
      </c>
      <c r="AC6" s="21">
        <f t="shared" si="4"/>
        <v>102.04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158.51</v>
      </c>
      <c r="AV6" s="21">
        <f t="shared" ref="AV6:BD6" si="6">IF(AV7="",NA(),AV7)</f>
        <v>150.76</v>
      </c>
      <c r="AW6" s="21">
        <f t="shared" si="6"/>
        <v>166.17</v>
      </c>
      <c r="AX6" s="21">
        <f t="shared" si="6"/>
        <v>136.44</v>
      </c>
      <c r="AY6" s="21">
        <f t="shared" si="6"/>
        <v>151.77000000000001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545.12</v>
      </c>
      <c r="BG6" s="21">
        <f t="shared" ref="BG6:BO6" si="7">IF(BG7="",NA(),BG7)</f>
        <v>544.34</v>
      </c>
      <c r="BH6" s="21">
        <f t="shared" si="7"/>
        <v>546.11</v>
      </c>
      <c r="BI6" s="21">
        <f t="shared" si="7"/>
        <v>551.23</v>
      </c>
      <c r="BJ6" s="21">
        <f t="shared" si="7"/>
        <v>565.14</v>
      </c>
      <c r="BK6" s="21">
        <f t="shared" si="7"/>
        <v>857.88</v>
      </c>
      <c r="BL6" s="21">
        <f t="shared" si="7"/>
        <v>825.1</v>
      </c>
      <c r="BM6" s="21">
        <f t="shared" si="7"/>
        <v>789.87</v>
      </c>
      <c r="BN6" s="21">
        <f t="shared" si="7"/>
        <v>749.43</v>
      </c>
      <c r="BO6" s="21">
        <f t="shared" si="7"/>
        <v>698.04</v>
      </c>
      <c r="BP6" s="20" t="str">
        <f>IF(BP7="","",IF(BP7="-","【-】","【"&amp;SUBSTITUTE(TEXT(BP7,"#,##0.00"),"-","△")&amp;"】"))</f>
        <v>【602.56】</v>
      </c>
      <c r="BQ6" s="21">
        <f>IF(BQ7="",NA(),BQ7)</f>
        <v>98.4</v>
      </c>
      <c r="BR6" s="21">
        <f t="shared" ref="BR6:BZ6" si="8">IF(BR7="",NA(),BR7)</f>
        <v>99.3</v>
      </c>
      <c r="BS6" s="21">
        <f t="shared" si="8"/>
        <v>95.4</v>
      </c>
      <c r="BT6" s="21">
        <f t="shared" si="8"/>
        <v>93.3</v>
      </c>
      <c r="BU6" s="21">
        <f t="shared" si="8"/>
        <v>89.37</v>
      </c>
      <c r="BV6" s="21">
        <f t="shared" si="8"/>
        <v>94.97</v>
      </c>
      <c r="BW6" s="21">
        <f t="shared" si="8"/>
        <v>97.07</v>
      </c>
      <c r="BX6" s="21">
        <f t="shared" si="8"/>
        <v>98.06</v>
      </c>
      <c r="BY6" s="21">
        <f t="shared" si="8"/>
        <v>98.46</v>
      </c>
      <c r="BZ6" s="21">
        <f t="shared" si="8"/>
        <v>97.98</v>
      </c>
      <c r="CA6" s="20" t="str">
        <f>IF(CA7="","",IF(CA7="-","【-】","【"&amp;SUBSTITUTE(TEXT(CA7,"#,##0.00"),"-","△")&amp;"】"))</f>
        <v>【97.94】</v>
      </c>
      <c r="CB6" s="21">
        <f>IF(CB7="",NA(),CB7)</f>
        <v>120.11</v>
      </c>
      <c r="CC6" s="21">
        <f t="shared" ref="CC6:CK6" si="9">IF(CC7="",NA(),CC7)</f>
        <v>118.84</v>
      </c>
      <c r="CD6" s="21">
        <f t="shared" si="9"/>
        <v>123.65</v>
      </c>
      <c r="CE6" s="21">
        <f t="shared" si="9"/>
        <v>126.44</v>
      </c>
      <c r="CF6" s="21">
        <f t="shared" si="9"/>
        <v>132.13999999999999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77.78</v>
      </c>
      <c r="CN6" s="21">
        <f t="shared" ref="CN6:CV6" si="10">IF(CN7="",NA(),CN7)</f>
        <v>77.959999999999994</v>
      </c>
      <c r="CO6" s="21">
        <f t="shared" si="10"/>
        <v>79.11</v>
      </c>
      <c r="CP6" s="21">
        <f t="shared" si="10"/>
        <v>79.11</v>
      </c>
      <c r="CQ6" s="21">
        <f t="shared" si="10"/>
        <v>80.099999999999994</v>
      </c>
      <c r="CR6" s="21">
        <f t="shared" si="10"/>
        <v>65.28</v>
      </c>
      <c r="CS6" s="21">
        <f t="shared" si="10"/>
        <v>64.92</v>
      </c>
      <c r="CT6" s="21">
        <f t="shared" si="10"/>
        <v>64.14</v>
      </c>
      <c r="CU6" s="21">
        <f t="shared" si="10"/>
        <v>63.71</v>
      </c>
      <c r="CV6" s="21">
        <f t="shared" si="10"/>
        <v>64.95</v>
      </c>
      <c r="CW6" s="20" t="str">
        <f>IF(CW7="","",IF(CW7="-","【-】","【"&amp;SUBSTITUTE(TEXT(CW7,"#,##0.00"),"-","△")&amp;"】"))</f>
        <v>【60.13】</v>
      </c>
      <c r="CX6" s="21">
        <f>IF(CX7="",NA(),CX7)</f>
        <v>96.88</v>
      </c>
      <c r="CY6" s="21">
        <f t="shared" ref="CY6:DG6" si="11">IF(CY7="",NA(),CY7)</f>
        <v>97.02</v>
      </c>
      <c r="CZ6" s="21">
        <f t="shared" si="11"/>
        <v>97.02</v>
      </c>
      <c r="DA6" s="21">
        <f t="shared" si="11"/>
        <v>96.98</v>
      </c>
      <c r="DB6" s="21">
        <f t="shared" si="11"/>
        <v>97.31</v>
      </c>
      <c r="DC6" s="21">
        <f t="shared" si="11"/>
        <v>92.72</v>
      </c>
      <c r="DD6" s="21">
        <f t="shared" si="11"/>
        <v>92.88</v>
      </c>
      <c r="DE6" s="21">
        <f t="shared" si="11"/>
        <v>92.9</v>
      </c>
      <c r="DF6" s="21">
        <f t="shared" si="11"/>
        <v>92.89</v>
      </c>
      <c r="DG6" s="21">
        <f t="shared" si="11"/>
        <v>93.08</v>
      </c>
      <c r="DH6" s="20" t="str">
        <f>IF(DH7="","",IF(DH7="-","【-】","【"&amp;SUBSTITUTE(TEXT(DH7,"#,##0.00"),"-","△")&amp;"】"))</f>
        <v>【96.00】</v>
      </c>
      <c r="DI6" s="21">
        <f>IF(DI7="",NA(),DI7)</f>
        <v>23.6</v>
      </c>
      <c r="DJ6" s="21">
        <f t="shared" ref="DJ6:DR6" si="12">IF(DJ7="",NA(),DJ7)</f>
        <v>24.63</v>
      </c>
      <c r="DK6" s="21">
        <f t="shared" si="12"/>
        <v>27.51</v>
      </c>
      <c r="DL6" s="21">
        <f t="shared" si="12"/>
        <v>29.62</v>
      </c>
      <c r="DM6" s="21">
        <f t="shared" si="12"/>
        <v>31.05</v>
      </c>
      <c r="DN6" s="21">
        <f t="shared" si="12"/>
        <v>23.79</v>
      </c>
      <c r="DO6" s="21">
        <f t="shared" si="12"/>
        <v>25.66</v>
      </c>
      <c r="DP6" s="21">
        <f t="shared" si="12"/>
        <v>27.46</v>
      </c>
      <c r="DQ6" s="21">
        <f t="shared" si="12"/>
        <v>29.93</v>
      </c>
      <c r="DR6" s="21">
        <f t="shared" si="12"/>
        <v>31.89</v>
      </c>
      <c r="DS6" s="20" t="str">
        <f>IF(DS7="","",IF(DS7="-","【-】","【"&amp;SUBSTITUTE(TEXT(DS7,"#,##0.00"),"-","△")&amp;"】"))</f>
        <v>【42.20】</v>
      </c>
      <c r="DT6" s="21">
        <f>IF(DT7="",NA(),DT7)</f>
        <v>7.35</v>
      </c>
      <c r="DU6" s="21">
        <f t="shared" ref="DU6:EC6" si="13">IF(DU7="",NA(),DU7)</f>
        <v>7.83</v>
      </c>
      <c r="DV6" s="21">
        <f t="shared" si="13"/>
        <v>9.25</v>
      </c>
      <c r="DW6" s="21">
        <f t="shared" si="13"/>
        <v>10.32</v>
      </c>
      <c r="DX6" s="21">
        <f t="shared" si="13"/>
        <v>10.82</v>
      </c>
      <c r="DY6" s="21">
        <f t="shared" si="13"/>
        <v>1.22</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0.05</v>
      </c>
      <c r="EG6" s="21">
        <f t="shared" si="14"/>
        <v>0.09</v>
      </c>
      <c r="EH6" s="21">
        <f t="shared" si="14"/>
        <v>0.06</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352071</v>
      </c>
      <c r="D7" s="23">
        <v>46</v>
      </c>
      <c r="E7" s="23">
        <v>17</v>
      </c>
      <c r="F7" s="23">
        <v>1</v>
      </c>
      <c r="G7" s="23">
        <v>0</v>
      </c>
      <c r="H7" s="23" t="s">
        <v>96</v>
      </c>
      <c r="I7" s="23" t="s">
        <v>97</v>
      </c>
      <c r="J7" s="23" t="s">
        <v>98</v>
      </c>
      <c r="K7" s="23" t="s">
        <v>99</v>
      </c>
      <c r="L7" s="23" t="s">
        <v>100</v>
      </c>
      <c r="M7" s="23" t="s">
        <v>101</v>
      </c>
      <c r="N7" s="24" t="s">
        <v>102</v>
      </c>
      <c r="O7" s="24">
        <v>63.36</v>
      </c>
      <c r="P7" s="24">
        <v>91.24</v>
      </c>
      <c r="Q7" s="24">
        <v>75.400000000000006</v>
      </c>
      <c r="R7" s="24">
        <v>2200</v>
      </c>
      <c r="S7" s="24">
        <v>56637</v>
      </c>
      <c r="T7" s="24">
        <v>89.34</v>
      </c>
      <c r="U7" s="24">
        <v>633.95000000000005</v>
      </c>
      <c r="V7" s="24">
        <v>51409</v>
      </c>
      <c r="W7" s="24">
        <v>11.93</v>
      </c>
      <c r="X7" s="24">
        <v>4309.22</v>
      </c>
      <c r="Y7" s="24">
        <v>101.34</v>
      </c>
      <c r="Z7" s="24">
        <v>102.24</v>
      </c>
      <c r="AA7" s="24">
        <v>102.18</v>
      </c>
      <c r="AB7" s="24">
        <v>101.61</v>
      </c>
      <c r="AC7" s="24">
        <v>102.04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158.51</v>
      </c>
      <c r="AV7" s="24">
        <v>150.76</v>
      </c>
      <c r="AW7" s="24">
        <v>166.17</v>
      </c>
      <c r="AX7" s="24">
        <v>136.44</v>
      </c>
      <c r="AY7" s="24">
        <v>151.77000000000001</v>
      </c>
      <c r="AZ7" s="24">
        <v>67.930000000000007</v>
      </c>
      <c r="BA7" s="24">
        <v>68.53</v>
      </c>
      <c r="BB7" s="24">
        <v>69.180000000000007</v>
      </c>
      <c r="BC7" s="24">
        <v>76.319999999999993</v>
      </c>
      <c r="BD7" s="24">
        <v>80.33</v>
      </c>
      <c r="BE7" s="24">
        <v>82.75</v>
      </c>
      <c r="BF7" s="24">
        <v>545.12</v>
      </c>
      <c r="BG7" s="24">
        <v>544.34</v>
      </c>
      <c r="BH7" s="24">
        <v>546.11</v>
      </c>
      <c r="BI7" s="24">
        <v>551.23</v>
      </c>
      <c r="BJ7" s="24">
        <v>565.14</v>
      </c>
      <c r="BK7" s="24">
        <v>857.88</v>
      </c>
      <c r="BL7" s="24">
        <v>825.1</v>
      </c>
      <c r="BM7" s="24">
        <v>789.87</v>
      </c>
      <c r="BN7" s="24">
        <v>749.43</v>
      </c>
      <c r="BO7" s="24">
        <v>698.04</v>
      </c>
      <c r="BP7" s="24">
        <v>602.55999999999995</v>
      </c>
      <c r="BQ7" s="24">
        <v>98.4</v>
      </c>
      <c r="BR7" s="24">
        <v>99.3</v>
      </c>
      <c r="BS7" s="24">
        <v>95.4</v>
      </c>
      <c r="BT7" s="24">
        <v>93.3</v>
      </c>
      <c r="BU7" s="24">
        <v>89.37</v>
      </c>
      <c r="BV7" s="24">
        <v>94.97</v>
      </c>
      <c r="BW7" s="24">
        <v>97.07</v>
      </c>
      <c r="BX7" s="24">
        <v>98.06</v>
      </c>
      <c r="BY7" s="24">
        <v>98.46</v>
      </c>
      <c r="BZ7" s="24">
        <v>97.98</v>
      </c>
      <c r="CA7" s="24">
        <v>97.94</v>
      </c>
      <c r="CB7" s="24">
        <v>120.11</v>
      </c>
      <c r="CC7" s="24">
        <v>118.84</v>
      </c>
      <c r="CD7" s="24">
        <v>123.65</v>
      </c>
      <c r="CE7" s="24">
        <v>126.44</v>
      </c>
      <c r="CF7" s="24">
        <v>132.13999999999999</v>
      </c>
      <c r="CG7" s="24">
        <v>159.49</v>
      </c>
      <c r="CH7" s="24">
        <v>157.81</v>
      </c>
      <c r="CI7" s="24">
        <v>157.37</v>
      </c>
      <c r="CJ7" s="24">
        <v>157.44999999999999</v>
      </c>
      <c r="CK7" s="24">
        <v>159.75</v>
      </c>
      <c r="CL7" s="24">
        <v>140.97999999999999</v>
      </c>
      <c r="CM7" s="24">
        <v>77.78</v>
      </c>
      <c r="CN7" s="24">
        <v>77.959999999999994</v>
      </c>
      <c r="CO7" s="24">
        <v>79.11</v>
      </c>
      <c r="CP7" s="24">
        <v>79.11</v>
      </c>
      <c r="CQ7" s="24">
        <v>80.099999999999994</v>
      </c>
      <c r="CR7" s="24">
        <v>65.28</v>
      </c>
      <c r="CS7" s="24">
        <v>64.92</v>
      </c>
      <c r="CT7" s="24">
        <v>64.14</v>
      </c>
      <c r="CU7" s="24">
        <v>63.71</v>
      </c>
      <c r="CV7" s="24">
        <v>64.95</v>
      </c>
      <c r="CW7" s="24">
        <v>60.13</v>
      </c>
      <c r="CX7" s="24">
        <v>96.88</v>
      </c>
      <c r="CY7" s="24">
        <v>97.02</v>
      </c>
      <c r="CZ7" s="24">
        <v>97.02</v>
      </c>
      <c r="DA7" s="24">
        <v>96.98</v>
      </c>
      <c r="DB7" s="24">
        <v>97.31</v>
      </c>
      <c r="DC7" s="24">
        <v>92.72</v>
      </c>
      <c r="DD7" s="24">
        <v>92.88</v>
      </c>
      <c r="DE7" s="24">
        <v>92.9</v>
      </c>
      <c r="DF7" s="24">
        <v>92.89</v>
      </c>
      <c r="DG7" s="24">
        <v>93.08</v>
      </c>
      <c r="DH7" s="24">
        <v>96</v>
      </c>
      <c r="DI7" s="24">
        <v>23.6</v>
      </c>
      <c r="DJ7" s="24">
        <v>24.63</v>
      </c>
      <c r="DK7" s="24">
        <v>27.51</v>
      </c>
      <c r="DL7" s="24">
        <v>29.62</v>
      </c>
      <c r="DM7" s="24">
        <v>31.05</v>
      </c>
      <c r="DN7" s="24">
        <v>23.79</v>
      </c>
      <c r="DO7" s="24">
        <v>25.66</v>
      </c>
      <c r="DP7" s="24">
        <v>27.46</v>
      </c>
      <c r="DQ7" s="24">
        <v>29.93</v>
      </c>
      <c r="DR7" s="24">
        <v>31.89</v>
      </c>
      <c r="DS7" s="24">
        <v>42.2</v>
      </c>
      <c r="DT7" s="24">
        <v>7.35</v>
      </c>
      <c r="DU7" s="24">
        <v>7.83</v>
      </c>
      <c r="DV7" s="24">
        <v>9.25</v>
      </c>
      <c r="DW7" s="24">
        <v>10.32</v>
      </c>
      <c r="DX7" s="24">
        <v>10.82</v>
      </c>
      <c r="DY7" s="24">
        <v>1.22</v>
      </c>
      <c r="DZ7" s="24">
        <v>1.61</v>
      </c>
      <c r="EA7" s="24">
        <v>2.08</v>
      </c>
      <c r="EB7" s="24">
        <v>2.74</v>
      </c>
      <c r="EC7" s="24">
        <v>3.24</v>
      </c>
      <c r="ED7" s="24">
        <v>9.4600000000000009</v>
      </c>
      <c r="EE7" s="24">
        <v>0</v>
      </c>
      <c r="EF7" s="24">
        <v>0.05</v>
      </c>
      <c r="EG7" s="24">
        <v>0.09</v>
      </c>
      <c r="EH7" s="24">
        <v>0.06</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2026-01-26T09:16:01Z</cp:lastPrinted>
  <dcterms:created xsi:type="dcterms:W3CDTF">2025-12-23T06:04:46Z</dcterms:created>
  <dcterms:modified xsi:type="dcterms:W3CDTF">2026-02-17T01:23:51Z</dcterms:modified>
  <cp:category/>
</cp:coreProperties>
</file>