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3F37FCCF-05D7-487F-9211-75CA5849DB5C}" xr6:coauthVersionLast="47" xr6:coauthVersionMax="47" xr10:uidLastSave="{00000000-0000-0000-0000-000000000000}"/>
  <workbookProtection workbookAlgorithmName="SHA-512" workbookHashValue="jsmGptRM+tf+aDABiPMjBQs/cjCcUSqeuv2TFHbBLlNLwZxq+AauzpZe7MPZbyCik4o5qhSWSBmXWp5EVJZbNw==" workbookSaltValue="1qacJ7xKh52NVd0mmGjqQQ==" workbookSpinCount="100000" lockStructure="1"/>
  <bookViews>
    <workbookView xWindow="-24690" yWindow="-3435" windowWidth="20730" windowHeight="11040" tabRatio="20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<sst xmlns="http://schemas.openxmlformats.org/spreadsheetml/2006/main" count="231" uniqueCount="116">
  <si>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</si>
  <si>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</si>
  <si>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</si>
  <si>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</si>
  <si>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</si>
  <si>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</si>
  <si>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</si>
  <si>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</si>
  <si>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</si>
  <si>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</si>
  <si>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</si>
  <si>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</si>
  <si>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</si>
  <si>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</si>
  <si>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</si>
  <si>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</si>
  <si>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</si>
  <si>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</si>
  <si>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</si>
  <si>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</si>
  <si>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</si>
  <si>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</si>
  <si>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</si>
  <si>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</si>
  <si>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</si>
  <si>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</si>
  <si>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</si>
  <si>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</si>
  <si>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</si>
  <si>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</si>
  <si>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</si>
  <si>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</si>
  <si>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</si>
  <si>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</si>
  <si>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</si>
  <si>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</si>
  <si>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</si>
  <si>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</si>
  <si>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</si>
  <si>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</si>
  <si>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</si>
  <si>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</si>
  <si>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</si>
  <si>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</si>
  <si>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</si>
  <si>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</si>
  <si>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</si>
  <si>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</si>
  <si>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</si>
  <si>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</si>
  <si>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</si>
  <si>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</si>
  <si>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</si>
  <si>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</si>
  <si>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</si>
  <si>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</si>
  <si>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</si>
  <si>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</si>
  <si>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</si>
  <si>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</si>
  <si>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</si>
  <si>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</si>
  <si>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</si>
  <si>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</si>
  <si>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</si>
  <si>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</si>
  <si>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</si>
  <si>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</si>
  <si>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</si>
  <si>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</si>
  <si>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</si>
  <si>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</si>
  <si>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</si>
  <si>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</si>
  <si>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</si>
  <si>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</si>
  <si>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</si>
  <si>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</si>
  <si>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</si>
  <si>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</si>
  <si>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</si>
  <si>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</si>
  <si>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</si>
  <si>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</si>
  <si>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</si>
  <si>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</si>
  <si>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</si>
  <si>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</si>
  <si>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</si>
  <si>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</si>
  <si>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</si>
  <si>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</si>
  <si>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</si>
  <si>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</si>
  <si>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</si>
  <si>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</si>
  <si>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</si>
  <si>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</si>
  <si>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</si>
  <si>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</si>
  <si>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</si>
  <si>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</si>
  <si>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</si>
  <si>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</si>
  <si>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</si>
  <si>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</si>
  <si>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</si>
  <si>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</si>
  <si>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</si>
  <si>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</si>
  <si>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</si>
  <si>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</si>
  <si>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</si>
  <si>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すでにすべての処理区で施設整備が完了しており、施設の設置年度は昭和63年度から平成19年度で、設置から30年以上経過している施設もある。管渠施設においては現在のところ耐用年数を超えたものはないが、処理施設については老朽化が顕在化してきている。施設の機能診断をベースに最適整備構想を策定して計画的、効率的な更新投資を行い、施設の長寿命化を図る。
　なお、有形固定資産減価償却率が類似団体と比較して低い数値となっているが、これは企業会計移行前に取得した資産について減価償却累計額が反映されていないことによるものであり、実際には施設の老朽化は進んでいる状況にある。</t>
    <rPh sb="63" eb="65">
      <t>シセツ</t>
    </rPh>
    <phoneticPr fontId="4"/>
  </si>
  <si>
    <t>　本市の農業集落排水事業を取り巻く経営環境は、人口減少や節水型社会の進展による水需要の減少に伴う使用料収入の減少や施設の老朽化に伴う改築更新費用の増加が見込まれるなど、年々厳しさを増している。
　また、本事業は、農業集落で実施されるという事業の特性上、利用者数は限定的で、料金収入も限られるため、毎年度収入不足が生じているが、水質保全など公共的利益の観点から、不足分を一般会計からの繰入金で補い事業運営を維持している。
　今後は、水洗化率の向上、維持管理業務の民間委託による効率的な運営による経費削減だけでなく、「最適整備構想」及び「維持管理適正化計画」に基づき計画的な施設の更新・長寿命化を図り、使用料収入の確保に向けた取組や使用料改定の必要性を検証し、持続可能な事業経営を推進する。</t>
    <phoneticPr fontId="4"/>
  </si>
  <si>
    <t>　経常収支比率は、前年度と同水準となっている。
　累積欠損金は生じておらず、累積欠損金比率は０％となっている。
　流動比率は、前年度と比較して減少しているが、類似団体と比較すると高水準である。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維持管理費が増となり、使用料収入が減となったことによるものである。両数値ともに類似団体の水準に達していない状況であり、今後も継続的に経費節減に取り組んでいく必要がある。
　施設利用率と水洗化率は、全国平均及び類似団体を上回っているが、水洗化率については、今後も継続して未接続者への接続勧奨等に取り組む必要がある。</t>
    <rPh sb="71" eb="73">
      <t>ゲンショウ</t>
    </rPh>
    <rPh sb="89" eb="92">
      <t>コウスイジュン</t>
    </rPh>
    <rPh sb="166" eb="168">
      <t>ゲンショウ</t>
    </rPh>
    <rPh sb="186" eb="188">
      <t>ゾウカ</t>
    </rPh>
    <rPh sb="198" eb="200">
      <t>イジ</t>
    </rPh>
    <rPh sb="200" eb="202">
      <t>カンリ</t>
    </rPh>
    <rPh sb="202" eb="203">
      <t>ヒ</t>
    </rPh>
    <rPh sb="209" eb="212">
      <t>シヨウリョウ</t>
    </rPh>
    <rPh sb="212" eb="214">
      <t>シュウニュウ</t>
    </rPh>
    <rPh sb="215" eb="216">
      <t>ゲン</t>
    </rPh>
    <rPh sb="315" eb="319">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</si>
</sst>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5E-4561-B17D-9518C11B36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485E-4561-B17D-9518C11B36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58.08</c:v>
                </c:pt>
                <c:pt idx="1">
                  <c:v>58.37</c:v>
                </c:pt>
                <c:pt idx="2">
                  <c:v>53.91</c:v>
                </c:pt>
                <c:pt idx="3">
                  <c:v>53.62</c:v>
                </c:pt>
                <c:pt idx="4">
                  <c:v>54.95</c:v>
                </c:pt>
              </c:numCache>
            </c:numRef>
          </c:val>
          <c:extLst>
            <c:ext xmlns:c16="http://schemas.microsoft.com/office/drawing/2014/chart" uri="{C3380CC4-5D6E-409C-BE32-E72D297353CC}">
              <c16:uniqueId val="{00000000-F874-4EF5-A811-DA275D696A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F874-4EF5-A811-DA275D696A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90.17</c:v>
                </c:pt>
                <c:pt idx="1">
                  <c:v>91.53</c:v>
                </c:pt>
                <c:pt idx="2">
                  <c:v>90.68</c:v>
                </c:pt>
                <c:pt idx="3">
                  <c:v>91.19</c:v>
                </c:pt>
                <c:pt idx="4">
                  <c:v>91.62</c:v>
                </c:pt>
              </c:numCache>
            </c:numRef>
          </c:val>
          <c:extLst>
            <c:ext xmlns:c16="http://schemas.microsoft.com/office/drawing/2014/chart" uri="{C3380CC4-5D6E-409C-BE32-E72D297353CC}">
              <c16:uniqueId val="{00000000-6DB2-4E6A-9E34-B7BD09B151E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6DB2-4E6A-9E34-B7BD09B151E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100</c:v>
                </c:pt>
                <c:pt idx="2">
                  <c:v>100</c:v>
                </c:pt>
                <c:pt idx="3">
                  <c:v>100</c:v>
                </c:pt>
                <c:pt idx="4">
                  <c:v>100</c:v>
                </c:pt>
              </c:numCache>
            </c:numRef>
          </c:val>
          <c:extLst>
            <c:ext xmlns:c16="http://schemas.microsoft.com/office/drawing/2014/chart" uri="{C3380CC4-5D6E-409C-BE32-E72D297353CC}">
              <c16:uniqueId val="{00000000-540A-4A77-846A-5989D25D1F5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540A-4A77-846A-5989D25D1F5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7.6</c:v>
                </c:pt>
                <c:pt idx="1">
                  <c:v>11.23</c:v>
                </c:pt>
                <c:pt idx="2">
                  <c:v>14.8</c:v>
                </c:pt>
                <c:pt idx="3">
                  <c:v>18.28</c:v>
                </c:pt>
                <c:pt idx="4">
                  <c:v>21.74</c:v>
                </c:pt>
              </c:numCache>
            </c:numRef>
          </c:val>
          <c:extLst>
            <c:ext xmlns:c16="http://schemas.microsoft.com/office/drawing/2014/chart" uri="{C3380CC4-5D6E-409C-BE32-E72D297353CC}">
              <c16:uniqueId val="{00000000-F1BF-40B8-ABB7-6682BDEC8F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F1BF-40B8-ABB7-6682BDEC8F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22-4681-B77F-A83D116578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E022-4681-B77F-A83D116578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55-45A3-A7D4-125DFF26D0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655-45A3-A7D4-125DFF26D0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40.200000000000003</c:v>
                </c:pt>
                <c:pt idx="1">
                  <c:v>33.47</c:v>
                </c:pt>
                <c:pt idx="2">
                  <c:v>58.23</c:v>
                </c:pt>
                <c:pt idx="3">
                  <c:v>61.17</c:v>
                </c:pt>
                <c:pt idx="4">
                  <c:v>49.81</c:v>
                </c:pt>
              </c:numCache>
            </c:numRef>
          </c:val>
          <c:extLst>
            <c:ext xmlns:c16="http://schemas.microsoft.com/office/drawing/2014/chart" uri="{C3380CC4-5D6E-409C-BE32-E72D297353CC}">
              <c16:uniqueId val="{00000000-5D67-44C2-9923-4E5F22E979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5D67-44C2-9923-4E5F22E979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81-49F8-86E1-D3AF1390E79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6D81-49F8-86E1-D3AF1390E79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63.9</c:v>
                </c:pt>
                <c:pt idx="1">
                  <c:v>60.6</c:v>
                </c:pt>
                <c:pt idx="2">
                  <c:v>60.04</c:v>
                </c:pt>
                <c:pt idx="3">
                  <c:v>60.51</c:v>
                </c:pt>
                <c:pt idx="4">
                  <c:v>56.22</c:v>
                </c:pt>
              </c:numCache>
            </c:numRef>
          </c:val>
          <c:extLst>
            <c:ext xmlns:c16="http://schemas.microsoft.com/office/drawing/2014/chart" uri="{C3380CC4-5D6E-409C-BE32-E72D297353CC}">
              <c16:uniqueId val="{00000000-CB18-4F63-B022-60D08EB058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CB18-4F63-B022-60D08EB058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241.63</c:v>
                </c:pt>
                <c:pt idx="1">
                  <c:v>255.47</c:v>
                </c:pt>
                <c:pt idx="2">
                  <c:v>258.86</c:v>
                </c:pt>
                <c:pt idx="3">
                  <c:v>258.29000000000002</c:v>
                </c:pt>
                <c:pt idx="4">
                  <c:v>278.63</c:v>
                </c:pt>
              </c:numCache>
            </c:numRef>
          </c:val>
          <c:extLst>
            <c:ext xmlns:c16="http://schemas.microsoft.com/office/drawing/2014/chart" uri="{C3380CC4-5D6E-409C-BE32-E72D297353CC}">
              <c16:uniqueId val="{00000000-9304-4246-AAAF-BD80260F80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9304-4246-AAAF-BD80260F80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岩国市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124568</v>
      </c>
      <c r="AM8" s="41"/>
      <c r="AN8" s="41"/>
      <c r="AO8" s="41"/>
      <c r="AP8" s="41"/>
      <c r="AQ8" s="41"/>
      <c r="AR8" s="41"/>
      <c r="AS8" s="41"/>
      <c r="AT8" s="34">
        <f>データ!T6</f>
        <v>873.67</v>
      </c>
      <c r="AU8" s="34"/>
      <c r="AV8" s="34"/>
      <c r="AW8" s="34"/>
      <c r="AX8" s="34"/>
      <c r="AY8" s="34"/>
      <c r="AZ8" s="34"/>
      <c r="BA8" s="34"/>
      <c r="BB8" s="34">
        <f>データ!U6</f>
        <v>142.58000000000001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91.75</v>
      </c>
      <c r="J10" s="34"/>
      <c r="K10" s="34"/>
      <c r="L10" s="34"/>
      <c r="M10" s="34"/>
      <c r="N10" s="34"/>
      <c r="O10" s="34"/>
      <c r="P10" s="34">
        <f>データ!P6</f>
        <v>2.75</v>
      </c>
      <c r="Q10" s="34"/>
      <c r="R10" s="34"/>
      <c r="S10" s="34"/>
      <c r="T10" s="34"/>
      <c r="U10" s="34"/>
      <c r="V10" s="34"/>
      <c r="W10" s="34">
        <f>データ!Q6</f>
        <v>108.74</v>
      </c>
      <c r="X10" s="34"/>
      <c r="Y10" s="34"/>
      <c r="Z10" s="34"/>
      <c r="AA10" s="34"/>
      <c r="AB10" s="34"/>
      <c r="AC10" s="34"/>
      <c r="AD10" s="41">
        <f>データ!R6</f>
        <v>3135</v>
      </c>
      <c r="AE10" s="41"/>
      <c r="AF10" s="41"/>
      <c r="AG10" s="41"/>
      <c r="AH10" s="41"/>
      <c r="AI10" s="41"/>
      <c r="AJ10" s="41"/>
      <c r="AK10" s="2"/>
      <c r="AL10" s="41">
        <f>データ!V6</f>
        <v>3391</v>
      </c>
      <c r="AM10" s="41"/>
      <c r="AN10" s="41"/>
      <c r="AO10" s="41"/>
      <c r="AP10" s="41"/>
      <c r="AQ10" s="41"/>
      <c r="AR10" s="41"/>
      <c r="AS10" s="41"/>
      <c r="AT10" s="34">
        <f>データ!W6</f>
        <v>2.46</v>
      </c>
      <c r="AU10" s="34"/>
      <c r="AV10" s="34"/>
      <c r="AW10" s="34"/>
      <c r="AX10" s="34"/>
      <c r="AY10" s="34"/>
      <c r="AZ10" s="34"/>
      <c r="BA10" s="34"/>
      <c r="BB10" s="34">
        <f>データ!X6</f>
        <v>1378.46</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6" t="s">
        <v>113</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6"/>
      <c r="BM58" s="67"/>
      <c r="BN58" s="67"/>
      <c r="BO58" s="67"/>
      <c r="BP58" s="67"/>
      <c r="BQ58" s="67"/>
      <c r="BR58" s="67"/>
      <c r="BS58" s="67"/>
      <c r="BT58" s="67"/>
      <c r="BU58" s="67"/>
      <c r="BV58" s="67"/>
      <c r="BW58" s="67"/>
      <c r="BX58" s="67"/>
      <c r="BY58" s="67"/>
      <c r="BZ58" s="6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6"/>
      <c r="BM59" s="67"/>
      <c r="BN59" s="67"/>
      <c r="BO59" s="67"/>
      <c r="BP59" s="67"/>
      <c r="BQ59" s="67"/>
      <c r="BR59" s="67"/>
      <c r="BS59" s="67"/>
      <c r="BT59" s="67"/>
      <c r="BU59" s="67"/>
      <c r="BV59" s="67"/>
      <c r="BW59" s="67"/>
      <c r="BX59" s="67"/>
      <c r="BY59" s="67"/>
      <c r="BZ59" s="68"/>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6" t="s">
        <v>114</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6"/>
      <c r="BM80" s="67"/>
      <c r="BN80" s="67"/>
      <c r="BO80" s="67"/>
      <c r="BP80" s="67"/>
      <c r="BQ80" s="67"/>
      <c r="BR80" s="67"/>
      <c r="BS80" s="67"/>
      <c r="BT80" s="67"/>
      <c r="BU80" s="67"/>
      <c r="BV80" s="67"/>
      <c r="BW80" s="67"/>
      <c r="BX80" s="67"/>
      <c r="BY80" s="67"/>
      <c r="BZ80" s="6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6"/>
      <c r="BM81" s="67"/>
      <c r="BN81" s="67"/>
      <c r="BO81" s="67"/>
      <c r="BP81" s="67"/>
      <c r="BQ81" s="67"/>
      <c r="BR81" s="67"/>
      <c r="BS81" s="67"/>
      <c r="BT81" s="67"/>
      <c r="BU81" s="67"/>
      <c r="BV81" s="67"/>
      <c r="BW81" s="67"/>
      <c r="BX81" s="67"/>
      <c r="BY81" s="67"/>
      <c r="BZ81" s="6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NNY9aaVAN4q7op3aTWEl39rxGNbaA+z+qqMxIsrMF6NQqKfauhtLrnjTH38i489TrT1imxpil4g4a73WOTJPOw==" saltValue="SYXMC/4PUTkILMw02ufAL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352080</v>
      </c>
      <c r="D6" s="19">
        <f t="shared" si="3"/>
        <v>46</v>
      </c>
      <c r="E6" s="19">
        <f t="shared" si="3"/>
        <v>17</v>
      </c>
      <c r="F6" s="19">
        <f t="shared" si="3"/>
        <v>5</v>
      </c>
      <c r="G6" s="19">
        <f t="shared" si="3"/>
        <v>0</v>
      </c>
      <c r="H6" s="19" t="str">
        <f t="shared" si="3"/>
        <v>山口県　岩国市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91.75</v>
      </c>
      <c r="P6" s="20">
        <f t="shared" si="3"/>
        <v>2.75</v>
      </c>
      <c r="Q6" s="20">
        <f t="shared" si="3"/>
        <v>108.74</v>
      </c>
      <c r="R6" s="20">
        <f t="shared" si="3"/>
        <v>3135</v>
      </c>
      <c r="S6" s="20">
        <f t="shared" si="3"/>
        <v>124568</v>
      </c>
      <c r="T6" s="20">
        <f t="shared" si="3"/>
        <v>873.67</v>
      </c>
      <c r="U6" s="20">
        <f t="shared" si="3"/>
        <v>142.58000000000001</v>
      </c>
      <c r="V6" s="20">
        <f t="shared" si="3"/>
        <v>3391</v>
      </c>
      <c r="W6" s="20">
        <f t="shared" si="3"/>
        <v>2.46</v>
      </c>
      <c r="X6" s="20">
        <f t="shared" si="3"/>
        <v>1378.46</v>
      </c>
      <c r="Y6" s="21">
        <f>IF(Y7="",NA(),Y7)</f>
        <v>100.01</v>
      </c>
      <c r="Z6" s="21">
        <f t="shared" ref="Z6:AH6" si="4">IF(Z7="",NA(),Z7)</f>
        <v>100</v>
      </c>
      <c r="AA6" s="21">
        <f t="shared" si="4"/>
        <v>100</v>
      </c>
      <c r="AB6" s="21">
        <f t="shared" si="4"/>
        <v>100</v>
      </c>
      <c r="AC6" s="21">
        <f t="shared" si="4"/>
        <v>100</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40.200000000000003</v>
      </c>
      <c r="AV6" s="21">
        <f t="shared" ref="AV6:BD6" si="6">IF(AV7="",NA(),AV7)</f>
        <v>33.47</v>
      </c>
      <c r="AW6" s="21">
        <f t="shared" si="6"/>
        <v>58.23</v>
      </c>
      <c r="AX6" s="21">
        <f t="shared" si="6"/>
        <v>61.17</v>
      </c>
      <c r="AY6" s="21">
        <f t="shared" si="6"/>
        <v>49.81</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63.9</v>
      </c>
      <c r="BR6" s="21">
        <f t="shared" ref="BR6:BZ6" si="8">IF(BR7="",NA(),BR7)</f>
        <v>60.6</v>
      </c>
      <c r="BS6" s="21">
        <f t="shared" si="8"/>
        <v>60.04</v>
      </c>
      <c r="BT6" s="21">
        <f t="shared" si="8"/>
        <v>60.51</v>
      </c>
      <c r="BU6" s="21">
        <f t="shared" si="8"/>
        <v>56.22</v>
      </c>
      <c r="BV6" s="21">
        <f t="shared" si="8"/>
        <v>68.11</v>
      </c>
      <c r="BW6" s="21">
        <f t="shared" si="8"/>
        <v>67.23</v>
      </c>
      <c r="BX6" s="21">
        <f t="shared" si="8"/>
        <v>61.82</v>
      </c>
      <c r="BY6" s="21">
        <f t="shared" si="8"/>
        <v>61.15</v>
      </c>
      <c r="BZ6" s="21">
        <f t="shared" si="8"/>
        <v>58.41</v>
      </c>
      <c r="CA6" s="20" t="str">
        <f>IF(CA7="","",IF(CA7="-","【-】","【"&amp;SUBSTITUTE(TEXT(CA7,"#,##0.00"),"-","△")&amp;"】"))</f>
        <v>【54.51】</v>
      </c>
      <c r="CB6" s="21">
        <f>IF(CB7="",NA(),CB7)</f>
        <v>241.63</v>
      </c>
      <c r="CC6" s="21">
        <f t="shared" ref="CC6:CK6" si="9">IF(CC7="",NA(),CC7)</f>
        <v>255.47</v>
      </c>
      <c r="CD6" s="21">
        <f t="shared" si="9"/>
        <v>258.86</v>
      </c>
      <c r="CE6" s="21">
        <f t="shared" si="9"/>
        <v>258.29000000000002</v>
      </c>
      <c r="CF6" s="21">
        <f t="shared" si="9"/>
        <v>278.63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58.08</v>
      </c>
      <c r="CN6" s="21">
        <f t="shared" ref="CN6:CV6" si="10">IF(CN7="",NA(),CN7)</f>
        <v>58.37</v>
      </c>
      <c r="CO6" s="21">
        <f t="shared" si="10"/>
        <v>53.91</v>
      </c>
      <c r="CP6" s="21">
        <f t="shared" si="10"/>
        <v>53.62</v>
      </c>
      <c r="CQ6" s="21">
        <f t="shared" si="10"/>
        <v>54.95</v>
      </c>
      <c r="CR6" s="21">
        <f t="shared" si="10"/>
        <v>55.26</v>
      </c>
      <c r="CS6" s="21">
        <f t="shared" si="10"/>
        <v>54.54</v>
      </c>
      <c r="CT6" s="21">
        <f t="shared" si="10"/>
        <v>52.9</v>
      </c>
      <c r="CU6" s="21">
        <f t="shared" si="10"/>
        <v>52.63</v>
      </c>
      <c r="CV6" s="21">
        <f t="shared" si="10"/>
        <v>52.34</v>
      </c>
      <c r="CW6" s="20" t="str">
        <f>IF(CW7="","",IF(CW7="-","【-】","【"&amp;SUBSTITUTE(TEXT(CW7,"#,##0.00"),"-","△")&amp;"】"))</f>
        <v>【49.92】</v>
      </c>
      <c r="CX6" s="21">
        <f>IF(CX7="",NA(),CX7)</f>
        <v>90.17</v>
      </c>
      <c r="CY6" s="21">
        <f t="shared" ref="CY6:DG6" si="11">IF(CY7="",NA(),CY7)</f>
        <v>91.53</v>
      </c>
      <c r="CZ6" s="21">
        <f t="shared" si="11"/>
        <v>90.68</v>
      </c>
      <c r="DA6" s="21">
        <f t="shared" si="11"/>
        <v>91.19</v>
      </c>
      <c r="DB6" s="21">
        <f t="shared" si="11"/>
        <v>91.62</v>
      </c>
      <c r="DC6" s="21">
        <f t="shared" si="11"/>
        <v>90.52</v>
      </c>
      <c r="DD6" s="21">
        <f t="shared" si="11"/>
        <v>90.3</v>
      </c>
      <c r="DE6" s="21">
        <f t="shared" si="11"/>
        <v>90.3</v>
      </c>
      <c r="DF6" s="21">
        <f t="shared" si="11"/>
        <v>90.32</v>
      </c>
      <c r="DG6" s="21">
        <f t="shared" si="11"/>
        <v>90.05</v>
      </c>
      <c r="DH6" s="20" t="str">
        <f>IF(DH7="","",IF(DH7="-","【-】","【"&amp;SUBSTITUTE(TEXT(DH7,"#,##0.00"),"-","△")&amp;"】"))</f>
        <v>【87.80】</v>
      </c>
      <c r="DI6" s="21">
        <f>IF(DI7="",NA(),DI7)</f>
        <v>7.6</v>
      </c>
      <c r="DJ6" s="21">
        <f t="shared" ref="DJ6:DR6" si="12">IF(DJ7="",NA(),DJ7)</f>
        <v>11.23</v>
      </c>
      <c r="DK6" s="21">
        <f t="shared" si="12"/>
        <v>14.8</v>
      </c>
      <c r="DL6" s="21">
        <f t="shared" si="12"/>
        <v>18.28</v>
      </c>
      <c r="DM6" s="21">
        <f t="shared" si="12"/>
        <v>21.74</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352080</v>
      </c>
      <c r="D7" s="23">
        <v>46</v>
      </c>
      <c r="E7" s="23">
        <v>17</v>
      </c>
      <c r="F7" s="23">
        <v>5</v>
      </c>
      <c r="G7" s="23">
        <v>0</v>
      </c>
      <c r="H7" s="23" t="s">
        <v>96</v>
      </c>
      <c r="I7" s="23" t="s">
        <v>97</v>
      </c>
      <c r="J7" s="23" t="s">
        <v>98</v>
      </c>
      <c r="K7" s="23" t="s">
        <v>99</v>
      </c>
      <c r="L7" s="23" t="s">
        <v>100</v>
      </c>
      <c r="M7" s="23" t="s">
        <v>101</v>
      </c>
      <c r="N7" s="24" t="s">
        <v>102</v>
      </c>
      <c r="O7" s="24">
        <v>91.75</v>
      </c>
      <c r="P7" s="24">
        <v>2.75</v>
      </c>
      <c r="Q7" s="24">
        <v>108.74</v>
      </c>
      <c r="R7" s="24">
        <v>3135</v>
      </c>
      <c r="S7" s="24">
        <v>124568</v>
      </c>
      <c r="T7" s="24">
        <v>873.67</v>
      </c>
      <c r="U7" s="24">
        <v>142.58000000000001</v>
      </c>
      <c r="V7" s="24">
        <v>3391</v>
      </c>
      <c r="W7" s="24">
        <v>2.46</v>
      </c>
      <c r="X7" s="24">
        <v>1378.46</v>
      </c>
      <c r="Y7" s="24">
        <v>100.01</v>
      </c>
      <c r="Z7" s="24">
        <v>100</v>
      </c>
      <c r="AA7" s="24">
        <v>100</v>
      </c>
      <c r="AB7" s="24">
        <v>100</v>
      </c>
      <c r="AC7" s="24">
        <v>100</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40.200000000000003</v>
      </c>
      <c r="AV7" s="24">
        <v>33.47</v>
      </c>
      <c r="AW7" s="24">
        <v>58.23</v>
      </c>
      <c r="AX7" s="24">
        <v>61.17</v>
      </c>
      <c r="AY7" s="24">
        <v>49.81</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63.9</v>
      </c>
      <c r="BR7" s="24">
        <v>60.6</v>
      </c>
      <c r="BS7" s="24">
        <v>60.04</v>
      </c>
      <c r="BT7" s="24">
        <v>60.51</v>
      </c>
      <c r="BU7" s="24">
        <v>56.22</v>
      </c>
      <c r="BV7" s="24">
        <v>68.11</v>
      </c>
      <c r="BW7" s="24">
        <v>67.23</v>
      </c>
      <c r="BX7" s="24">
        <v>61.82</v>
      </c>
      <c r="BY7" s="24">
        <v>61.15</v>
      </c>
      <c r="BZ7" s="24">
        <v>58.41</v>
      </c>
      <c r="CA7" s="24">
        <v>54.51</v>
      </c>
      <c r="CB7" s="24">
        <v>241.63</v>
      </c>
      <c r="CC7" s="24">
        <v>255.47</v>
      </c>
      <c r="CD7" s="24">
        <v>258.86</v>
      </c>
      <c r="CE7" s="24">
        <v>258.29000000000002</v>
      </c>
      <c r="CF7" s="24">
        <v>278.63</v>
      </c>
      <c r="CG7" s="24">
        <v>222.41</v>
      </c>
      <c r="CH7" s="24">
        <v>228.21</v>
      </c>
      <c r="CI7" s="24">
        <v>246.9</v>
      </c>
      <c r="CJ7" s="24">
        <v>250.43</v>
      </c>
      <c r="CK7" s="24">
        <v>267.33999999999997</v>
      </c>
      <c r="CL7" s="24">
        <v>286.33</v>
      </c>
      <c r="CM7" s="24">
        <v>58.08</v>
      </c>
      <c r="CN7" s="24">
        <v>58.37</v>
      </c>
      <c r="CO7" s="24">
        <v>53.91</v>
      </c>
      <c r="CP7" s="24">
        <v>53.62</v>
      </c>
      <c r="CQ7" s="24">
        <v>54.95</v>
      </c>
      <c r="CR7" s="24">
        <v>55.26</v>
      </c>
      <c r="CS7" s="24">
        <v>54.54</v>
      </c>
      <c r="CT7" s="24">
        <v>52.9</v>
      </c>
      <c r="CU7" s="24">
        <v>52.63</v>
      </c>
      <c r="CV7" s="24">
        <v>52.34</v>
      </c>
      <c r="CW7" s="24">
        <v>49.92</v>
      </c>
      <c r="CX7" s="24">
        <v>90.17</v>
      </c>
      <c r="CY7" s="24">
        <v>91.53</v>
      </c>
      <c r="CZ7" s="24">
        <v>90.68</v>
      </c>
      <c r="DA7" s="24">
        <v>91.19</v>
      </c>
      <c r="DB7" s="24">
        <v>91.62</v>
      </c>
      <c r="DC7" s="24">
        <v>90.52</v>
      </c>
      <c r="DD7" s="24">
        <v>90.3</v>
      </c>
      <c r="DE7" s="24">
        <v>90.3</v>
      </c>
      <c r="DF7" s="24">
        <v>90.32</v>
      </c>
      <c r="DG7" s="24">
        <v>90.05</v>
      </c>
      <c r="DH7" s="24">
        <v>87.8</v>
      </c>
      <c r="DI7" s="24">
        <v>7.6</v>
      </c>
      <c r="DJ7" s="24">
        <v>11.23</v>
      </c>
      <c r="DK7" s="24">
        <v>14.8</v>
      </c>
      <c r="DL7" s="24">
        <v>18.28</v>
      </c>
      <c r="DM7" s="24">
        <v>21.74</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2025-12-23T06:22:54Z</dcterms:created>
  <dcterms:modified xsi:type="dcterms:W3CDTF">2026-02-17T01:28:00Z</dcterms:modified>
  <cp:category/>
</cp:coreProperties>
</file>