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99675F92-A1B8-46F8-9889-F7C753AFB581}" xr6:coauthVersionLast="47" xr6:coauthVersionMax="47" xr10:uidLastSave="{00000000-0000-0000-0000-000000000000}"/>
  <workbookProtection workbookAlgorithmName="SHA-512" workbookHashValue="ydImvaHKLJTGIqYGoEYOlXzB+sEWK8Q1CDohwHXVSACqBFlWno7o1Vz5NCKwV+kQDC21QBAcBNuc8OhgOH9YYQ==" workbookSaltValue="aXhnw83BtLZlCU5LnfYsQg==" workbookSpinCount="100000" lockStructure="1"/>
  <bookViews>
    <workbookView xWindow="-24645" yWindow="-3390" windowWidth="20730" windowHeight="11040" tabRatio="221"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F85" i="4"/>
  <c r="E85" i="4"/>
  <c r="AL10" i="4"/>
  <c r="AL8"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<sst xmlns="http://schemas.openxmlformats.org/spreadsheetml/2006/main" count="253" uniqueCount="115">
  <si>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</si>
  <si>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</si>
  <si>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</si>
  <si>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</si>
  <si>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</si>
  <si>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</si>
  <si>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</si>
  <si>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</si>
  <si>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</si>
  <si>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</si>
  <si>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</si>
  <si>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</si>
  <si>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</si>
  <si>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</si>
  <si>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</si>
  <si>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</si>
  <si>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</si>
  <si>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</si>
  <si>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</si>
  <si>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</si>
  <si>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</si>
  <si>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</si>
  <si>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</si>
  <si>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</si>
  <si>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</si>
  <si>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</si>
  <si>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</si>
  <si>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</si>
  <si>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</si>
  <si>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</si>
  <si>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</si>
  <si>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</si>
  <si>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</si>
  <si>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</si>
  <si>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</si>
  <si>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</si>
  <si>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</si>
  <si>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</si>
  <si>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</si>
  <si>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</si>
  <si>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</si>
  <si>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</si>
  <si>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</si>
  <si>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</si>
  <si>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</si>
  <si>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</si>
  <si>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</si>
  <si>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</si>
  <si>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</si>
  <si>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</si>
  <si>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</si>
  <si>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</si>
  <si>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</si>
  <si>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</si>
  <si>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</si>
  <si>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</si>
  <si>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</si>
  <si>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</si>
  <si>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</si>
  <si>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</si>
  <si>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</si>
  <si>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</si>
  <si>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</si>
  <si>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</si>
  <si>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</si>
  <si>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</si>
  <si>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</si>
  <si>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</si>
  <si>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</si>
  <si>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</si>
  <si>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</si>
  <si>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</si>
  <si>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</si>
  <si>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</si>
  <si>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</si>
  <si>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</si>
  <si>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</si>
  <si>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</si>
  <si>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</si>
  <si>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</si>
  <si>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</si>
  <si>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</si>
  <si>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</si>
  <si>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</si>
  <si>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</si>
  <si>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</si>
  <si>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</si>
  <si>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</si>
  <si>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</si>
  <si>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</si>
  <si>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</si>
  <si>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</si>
  <si>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</si>
  <si>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</si>
  <si>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</si>
  <si>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</si>
  <si>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</si>
  <si>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</si>
  <si>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</si>
  <si>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</si>
  <si>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</si>
  <si>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</si>
  <si>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</si>
  <si>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</si>
  <si>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</si>
  <si>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</si>
  <si>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</si>
  <si>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</si>
  <si>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</si>
  <si>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</si>
  <si>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</si>
  <si>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</si>
  <si>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は平成13年度から開始され、耐用年数を超えた施設（合併浄化槽）及び管渠等はなく、当面、改築更新は予定していない。いずれは、老朽化への対応が必要となるが、その際には計画的、効率的に更新投資を行う必要がある。
　なお、有形固定資産減価償却率が全国平均及び類似団体と比較して高い数値となっており、施設の老朽化は他団体よりも進んでいる状況にある。</t>
    <rPh sb="123" eb="125">
      <t>ゼンコク</t>
    </rPh>
    <rPh sb="125" eb="127">
      <t>ヘイキン</t>
    </rPh>
    <rPh sb="127" eb="128">
      <t>オヨ</t>
    </rPh>
    <rPh sb="138" eb="139">
      <t>タカ</t>
    </rPh>
    <rPh sb="156" eb="157">
      <t>ホカ</t>
    </rPh>
    <rPh sb="157" eb="159">
      <t>ダンタイ</t>
    </rPh>
    <phoneticPr fontId="4"/>
  </si>
  <si>
    <t>　本市の特定地域生活排水処理事業を取り巻く経営環境は、人口減少や節水型社会の進展による水需要の減少に伴う使用料収入の減少や施設の老朽化に伴う改築更新費用の増加が見込まれるなど、年々厳しさを増している。
　また、本事業は、河川等の水質保全の必要性が高い地域において実施される事業であり、事業の性質上処理区域内人口は少なく、使用料収入は限定的であり、毎年度収入不足が生じているが、公共的利益という観点から、不足分を一般会計からの繰入金で補い事業運営を維持している。
　今後は、水洗化率の向上、維持管理業務の民間委託による効率的な運営による経費削減だけでなく、使用料収入の確保に向けた取組や使用料改定の必要性を検証し、持続可能な事業経営を推進する。</t>
    <phoneticPr fontId="4"/>
  </si>
  <si>
    <t>　経常収支比率は、前年度と同水準となっている。
　累積欠損金は生じておらず、累積欠損金比率は０％となっている。
　流動比率は、前年度と比較して増加しているが、類似団体と比較すると低水準である。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維持管理費が増となったことによるものである。両数値ともに類似団体の水準に達していない状況であり、今後も継続的に経費節減に取り組んでいく必要がある。
　施設利用率と水洗化率は、全国平均及び類似団体を上回り概ね良好な状態と言えるが、水洗化率については、さらなる向上に努める必要がある。</t>
    <rPh sb="71" eb="73">
      <t>ゾウカ</t>
    </rPh>
    <rPh sb="166" eb="168">
      <t>ゲンショウ</t>
    </rPh>
    <rPh sb="186" eb="188">
      <t>ゾウカ</t>
    </rPh>
    <rPh sb="198" eb="200">
      <t>イジ</t>
    </rPh>
    <rPh sb="200" eb="203">
      <t>カンリヒ</t>
    </rPh>
    <rPh sb="204" eb="205">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</si>
</sst>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D0-4142-AA07-F28A727CB86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BD0-4142-AA07-F28A727CB86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95.2</c:v>
                </c:pt>
                <c:pt idx="1">
                  <c:v>95.36</c:v>
                </c:pt>
                <c:pt idx="2">
                  <c:v>95.39</c:v>
                </c:pt>
                <c:pt idx="3">
                  <c:v>94.6</c:v>
                </c:pt>
                <c:pt idx="4">
                  <c:v>94.61</c:v>
                </c:pt>
              </c:numCache>
            </c:numRef>
          </c:val>
          <c:extLst>
            <c:ext xmlns:c16="http://schemas.microsoft.com/office/drawing/2014/chart" uri="{C3380CC4-5D6E-409C-BE32-E72D297353CC}">
              <c16:uniqueId val="{00000000-74A1-4AA5-BA65-35BA87FC55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74A1-4AA5-BA65-35BA87FC55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97.26</c:v>
                </c:pt>
                <c:pt idx="1">
                  <c:v>97.3</c:v>
                </c:pt>
                <c:pt idx="2">
                  <c:v>97.36</c:v>
                </c:pt>
                <c:pt idx="3">
                  <c:v>96.93</c:v>
                </c:pt>
                <c:pt idx="4">
                  <c:v>96.75</c:v>
                </c:pt>
              </c:numCache>
            </c:numRef>
          </c:val>
          <c:extLst>
            <c:ext xmlns:c16="http://schemas.microsoft.com/office/drawing/2014/chart" uri="{C3380CC4-5D6E-409C-BE32-E72D297353CC}">
              <c16:uniqueId val="{00000000-9594-45DF-A133-3CDAF22B4C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9594-45DF-A133-3CDAF22B4C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99.95</c:v>
                </c:pt>
                <c:pt idx="1">
                  <c:v>100</c:v>
                </c:pt>
                <c:pt idx="2">
                  <c:v>100</c:v>
                </c:pt>
                <c:pt idx="3">
                  <c:v>100</c:v>
                </c:pt>
                <c:pt idx="4">
                  <c:v>100</c:v>
                </c:pt>
              </c:numCache>
            </c:numRef>
          </c:val>
          <c:extLst>
            <c:ext xmlns:c16="http://schemas.microsoft.com/office/drawing/2014/chart" uri="{C3380CC4-5D6E-409C-BE32-E72D297353CC}">
              <c16:uniqueId val="{00000000-6287-4650-93C7-2F6AD3F9F8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6287-4650-93C7-2F6AD3F9F8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12.13</c:v>
                </c:pt>
                <c:pt idx="1">
                  <c:v>18.2</c:v>
                </c:pt>
                <c:pt idx="2">
                  <c:v>23.98</c:v>
                </c:pt>
                <c:pt idx="3">
                  <c:v>28.76</c:v>
                </c:pt>
                <c:pt idx="4">
                  <c:v>34.270000000000003</c:v>
                </c:pt>
              </c:numCache>
            </c:numRef>
          </c:val>
          <c:extLst>
            <c:ext xmlns:c16="http://schemas.microsoft.com/office/drawing/2014/chart" uri="{C3380CC4-5D6E-409C-BE32-E72D297353CC}">
              <c16:uniqueId val="{00000000-8CD9-4F46-AC32-DF81ED5CE9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8CD9-4F46-AC32-DF81ED5CE9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4F-4D7D-B9A7-CE6D45AE86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E4F-4D7D-B9A7-CE6D45AE86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A8-4195-A269-95575C7FB52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8AA8-4195-A269-95575C7FB52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84.99</c:v>
                </c:pt>
                <c:pt idx="1">
                  <c:v>84.38</c:v>
                </c:pt>
                <c:pt idx="2">
                  <c:v>83.77</c:v>
                </c:pt>
                <c:pt idx="3">
                  <c:v>82.87</c:v>
                </c:pt>
                <c:pt idx="4">
                  <c:v>83.05</c:v>
                </c:pt>
              </c:numCache>
            </c:numRef>
          </c:val>
          <c:extLst>
            <c:ext xmlns:c16="http://schemas.microsoft.com/office/drawing/2014/chart" uri="{C3380CC4-5D6E-409C-BE32-E72D297353CC}">
              <c16:uniqueId val="{00000000-C8E8-493F-A520-AE5EFC3516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C8E8-493F-A520-AE5EFC3516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D8-4ED7-95A0-B722BC40A55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E5D8-4ED7-95A0-B722BC40A55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27.52</c:v>
                </c:pt>
                <c:pt idx="1">
                  <c:v>30.46</c:v>
                </c:pt>
                <c:pt idx="2">
                  <c:v>29.45</c:v>
                </c:pt>
                <c:pt idx="3">
                  <c:v>29.13</c:v>
                </c:pt>
                <c:pt idx="4">
                  <c:v>28.41</c:v>
                </c:pt>
              </c:numCache>
            </c:numRef>
          </c:val>
          <c:extLst>
            <c:ext xmlns:c16="http://schemas.microsoft.com/office/drawing/2014/chart" uri="{C3380CC4-5D6E-409C-BE32-E72D297353CC}">
              <c16:uniqueId val="{00000000-F6CC-49C6-85F8-40CC2B464D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F6CC-49C6-85F8-40CC2B464D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512.66999999999996</c:v>
                </c:pt>
                <c:pt idx="1">
                  <c:v>469.95</c:v>
                </c:pt>
                <c:pt idx="2">
                  <c:v>485.34</c:v>
                </c:pt>
                <c:pt idx="3">
                  <c:v>490.63</c:v>
                </c:pt>
                <c:pt idx="4">
                  <c:v>503.34</c:v>
                </c:pt>
              </c:numCache>
            </c:numRef>
          </c:val>
          <c:extLst>
            <c:ext xmlns:c16="http://schemas.microsoft.com/office/drawing/2014/chart" uri="{C3380CC4-5D6E-409C-BE32-E72D297353CC}">
              <c16:uniqueId val="{00000000-20DA-46F3-BBF1-D1813DD8508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20DA-46F3-BBF1-D1813DD8508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H5" sqref="H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岩国市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8" t="str">
        <f>データ!I6</f>
        <v>法適用</v>
      </c>
      <c r="C8" s="38"/>
      <c r="D8" s="38"/>
      <c r="E8" s="38"/>
      <c r="F8" s="38"/>
      <c r="G8" s="38"/>
      <c r="H8" s="38"/>
      <c r="I8" s="38" t="str">
        <f>データ!J6</f>
        <v>下水道事業</v>
      </c>
      <c r="J8" s="38"/>
      <c r="K8" s="38"/>
      <c r="L8" s="38"/>
      <c r="M8" s="38"/>
      <c r="N8" s="38"/>
      <c r="O8" s="38"/>
      <c r="P8" s="38" t="str">
        <f>データ!K6</f>
        <v>特定地域生活排水処理</v>
      </c>
      <c r="Q8" s="38"/>
      <c r="R8" s="38"/>
      <c r="S8" s="38"/>
      <c r="T8" s="38"/>
      <c r="U8" s="38"/>
      <c r="V8" s="38"/>
      <c r="W8" s="38" t="str">
        <f>データ!L6</f>
        <v>K2</v>
      </c>
      <c r="X8" s="38"/>
      <c r="Y8" s="38"/>
      <c r="Z8" s="38"/>
      <c r="AA8" s="38"/>
      <c r="AB8" s="38"/>
      <c r="AC8" s="38"/>
      <c r="AD8" s="39" t="str">
        <f>データ!$M$6</f>
        <v>非設置</v>
      </c>
      <c r="AE8" s="39"/>
      <c r="AF8" s="39"/>
      <c r="AG8" s="39"/>
      <c r="AH8" s="39"/>
      <c r="AI8" s="39"/>
      <c r="AJ8" s="39"/>
      <c r="AK8" s="3"/>
      <c r="AL8" s="40">
        <f>データ!S6</f>
        <v>124568</v>
      </c>
      <c r="AM8" s="40"/>
      <c r="AN8" s="40"/>
      <c r="AO8" s="40"/>
      <c r="AP8" s="40"/>
      <c r="AQ8" s="40"/>
      <c r="AR8" s="40"/>
      <c r="AS8" s="40"/>
      <c r="AT8" s="41">
        <f>データ!T6</f>
        <v>873.67</v>
      </c>
      <c r="AU8" s="41"/>
      <c r="AV8" s="41"/>
      <c r="AW8" s="41"/>
      <c r="AX8" s="41"/>
      <c r="AY8" s="41"/>
      <c r="AZ8" s="41"/>
      <c r="BA8" s="41"/>
      <c r="BB8" s="41">
        <f>データ!U6</f>
        <v>142.58000000000001</v>
      </c>
      <c r="BC8" s="41"/>
      <c r="BD8" s="41"/>
      <c r="BE8" s="41"/>
      <c r="BF8" s="41"/>
      <c r="BG8" s="41"/>
      <c r="BH8" s="41"/>
      <c r="BI8" s="41"/>
      <c r="BJ8" s="3"/>
      <c r="BK8" s="3"/>
      <c r="BL8" s="34" t="s">
        <v>10</v>
      </c>
      <c r="BM8" s="35"/>
      <c r="BN8" s="36" t="s">
        <v>11</v>
      </c>
      <c r="BO8" s="36"/>
      <c r="BP8" s="36"/>
      <c r="BQ8" s="36"/>
      <c r="BR8" s="36"/>
      <c r="BS8" s="36"/>
      <c r="BT8" s="36"/>
      <c r="BU8" s="36"/>
      <c r="BV8" s="36"/>
      <c r="BW8" s="36"/>
      <c r="BX8" s="36"/>
      <c r="BY8" s="37"/>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41" t="str">
        <f>データ!N6</f>
        <v>-</v>
      </c>
      <c r="C10" s="41"/>
      <c r="D10" s="41"/>
      <c r="E10" s="41"/>
      <c r="F10" s="41"/>
      <c r="G10" s="41"/>
      <c r="H10" s="41"/>
      <c r="I10" s="41">
        <f>データ!O6</f>
        <v>39.950000000000003</v>
      </c>
      <c r="J10" s="41"/>
      <c r="K10" s="41"/>
      <c r="L10" s="41"/>
      <c r="M10" s="41"/>
      <c r="N10" s="41"/>
      <c r="O10" s="41"/>
      <c r="P10" s="41">
        <f>データ!P6</f>
        <v>0.82</v>
      </c>
      <c r="Q10" s="41"/>
      <c r="R10" s="41"/>
      <c r="S10" s="41"/>
      <c r="T10" s="41"/>
      <c r="U10" s="41"/>
      <c r="V10" s="41"/>
      <c r="W10" s="41">
        <f>データ!Q6</f>
        <v>100</v>
      </c>
      <c r="X10" s="41"/>
      <c r="Y10" s="41"/>
      <c r="Z10" s="41"/>
      <c r="AA10" s="41"/>
      <c r="AB10" s="41"/>
      <c r="AC10" s="41"/>
      <c r="AD10" s="40">
        <f>データ!R6</f>
        <v>3135</v>
      </c>
      <c r="AE10" s="40"/>
      <c r="AF10" s="40"/>
      <c r="AG10" s="40"/>
      <c r="AH10" s="40"/>
      <c r="AI10" s="40"/>
      <c r="AJ10" s="40"/>
      <c r="AK10" s="2"/>
      <c r="AL10" s="40">
        <f>データ!V6</f>
        <v>1014</v>
      </c>
      <c r="AM10" s="40"/>
      <c r="AN10" s="40"/>
      <c r="AO10" s="40"/>
      <c r="AP10" s="40"/>
      <c r="AQ10" s="40"/>
      <c r="AR10" s="40"/>
      <c r="AS10" s="40"/>
      <c r="AT10" s="41">
        <f>データ!W6</f>
        <v>32.630000000000003</v>
      </c>
      <c r="AU10" s="41"/>
      <c r="AV10" s="41"/>
      <c r="AW10" s="41"/>
      <c r="AX10" s="41"/>
      <c r="AY10" s="41"/>
      <c r="AZ10" s="41"/>
      <c r="BA10" s="41"/>
      <c r="BB10" s="41">
        <f>データ!X6</f>
        <v>31.08</v>
      </c>
      <c r="BC10" s="41"/>
      <c r="BD10" s="41"/>
      <c r="BE10" s="41"/>
      <c r="BF10" s="41"/>
      <c r="BG10" s="41"/>
      <c r="BH10" s="41"/>
      <c r="BI10" s="41"/>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70" t="s">
        <v>26</v>
      </c>
      <c r="BM14" s="71"/>
      <c r="BN14" s="71"/>
      <c r="BO14" s="71"/>
      <c r="BP14" s="71"/>
      <c r="BQ14" s="71"/>
      <c r="BR14" s="71"/>
      <c r="BS14" s="71"/>
      <c r="BT14" s="71"/>
      <c r="BU14" s="71"/>
      <c r="BV14" s="71"/>
      <c r="BW14" s="71"/>
      <c r="BX14" s="71"/>
      <c r="BY14" s="71"/>
      <c r="BZ14" s="72"/>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73"/>
      <c r="BM15" s="74"/>
      <c r="BN15" s="74"/>
      <c r="BO15" s="74"/>
      <c r="BP15" s="74"/>
      <c r="BQ15" s="74"/>
      <c r="BR15" s="74"/>
      <c r="BS15" s="74"/>
      <c r="BT15" s="74"/>
      <c r="BU15" s="74"/>
      <c r="BV15" s="74"/>
      <c r="BW15" s="74"/>
      <c r="BX15" s="74"/>
      <c r="BY15" s="74"/>
      <c r="BZ15" s="7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112</v>
      </c>
      <c r="BM47" s="55"/>
      <c r="BN47" s="55"/>
      <c r="BO47" s="55"/>
      <c r="BP47" s="55"/>
      <c r="BQ47" s="55"/>
      <c r="BR47" s="55"/>
      <c r="BS47" s="55"/>
      <c r="BT47" s="55"/>
      <c r="BU47" s="55"/>
      <c r="BV47" s="55"/>
      <c r="BW47" s="55"/>
      <c r="BX47" s="55"/>
      <c r="BY47" s="55"/>
      <c r="BZ47" s="5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i0hjPyUye+BeLADQh6BChfQfuHu8zu+MuOyhSRAz6hLD7RmlUYA+m1tdIfymE432A+AxQRRys09wtHOKpU3gIQ==" saltValue="uYO347olaVmT3qB6yc3Xpg=="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352080</v>
      </c>
      <c r="D6" s="19">
        <f t="shared" si="3"/>
        <v>46</v>
      </c>
      <c r="E6" s="19">
        <f t="shared" si="3"/>
        <v>18</v>
      </c>
      <c r="F6" s="19">
        <f t="shared" si="3"/>
        <v>0</v>
      </c>
      <c r="G6" s="19">
        <f t="shared" si="3"/>
        <v>0</v>
      </c>
      <c r="H6" s="19" t="str">
        <f t="shared" si="3"/>
        <v>山口県　岩国市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39.950000000000003</v>
      </c>
      <c r="P6" s="20">
        <f t="shared" si="3"/>
        <v>0.82</v>
      </c>
      <c r="Q6" s="20">
        <f t="shared" si="3"/>
        <v>100</v>
      </c>
      <c r="R6" s="20">
        <f t="shared" si="3"/>
        <v>3135</v>
      </c>
      <c r="S6" s="20">
        <f t="shared" si="3"/>
        <v>124568</v>
      </c>
      <c r="T6" s="20">
        <f t="shared" si="3"/>
        <v>873.67</v>
      </c>
      <c r="U6" s="20">
        <f t="shared" si="3"/>
        <v>142.58000000000001</v>
      </c>
      <c r="V6" s="20">
        <f t="shared" si="3"/>
        <v>1014</v>
      </c>
      <c r="W6" s="20">
        <f t="shared" si="3"/>
        <v>32.630000000000003</v>
      </c>
      <c r="X6" s="20">
        <f t="shared" si="3"/>
        <v>31.08</v>
      </c>
      <c r="Y6" s="21">
        <f>IF(Y7="",NA(),Y7)</f>
        <v>99.95</v>
      </c>
      <c r="Z6" s="21">
        <f t="shared" ref="Z6:AH6" si="4">IF(Z7="",NA(),Z7)</f>
        <v>100</v>
      </c>
      <c r="AA6" s="21">
        <f t="shared" si="4"/>
        <v>100</v>
      </c>
      <c r="AB6" s="21">
        <f t="shared" si="4"/>
        <v>100</v>
      </c>
      <c r="AC6" s="21">
        <f t="shared" si="4"/>
        <v>100</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84.99</v>
      </c>
      <c r="AV6" s="21">
        <f t="shared" ref="AV6:BD6" si="6">IF(AV7="",NA(),AV7)</f>
        <v>84.38</v>
      </c>
      <c r="AW6" s="21">
        <f t="shared" si="6"/>
        <v>83.77</v>
      </c>
      <c r="AX6" s="21">
        <f t="shared" si="6"/>
        <v>82.87</v>
      </c>
      <c r="AY6" s="21">
        <f t="shared" si="6"/>
        <v>83.05</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27.52</v>
      </c>
      <c r="BR6" s="21">
        <f t="shared" ref="BR6:BZ6" si="8">IF(BR7="",NA(),BR7)</f>
        <v>30.46</v>
      </c>
      <c r="BS6" s="21">
        <f t="shared" si="8"/>
        <v>29.45</v>
      </c>
      <c r="BT6" s="21">
        <f t="shared" si="8"/>
        <v>29.13</v>
      </c>
      <c r="BU6" s="21">
        <f t="shared" si="8"/>
        <v>28.41</v>
      </c>
      <c r="BV6" s="21">
        <f t="shared" si="8"/>
        <v>60.59</v>
      </c>
      <c r="BW6" s="21">
        <f t="shared" si="8"/>
        <v>60</v>
      </c>
      <c r="BX6" s="21">
        <f t="shared" si="8"/>
        <v>59.01</v>
      </c>
      <c r="BY6" s="21">
        <f t="shared" si="8"/>
        <v>56.06</v>
      </c>
      <c r="BZ6" s="21">
        <f t="shared" si="8"/>
        <v>53.25</v>
      </c>
      <c r="CA6" s="20" t="str">
        <f>IF(CA7="","",IF(CA7="-","【-】","【"&amp;SUBSTITUTE(TEXT(CA7,"#,##0.00"),"-","△")&amp;"】"))</f>
        <v>【51.14】</v>
      </c>
      <c r="CB6" s="21">
        <f>IF(CB7="",NA(),CB7)</f>
        <v>512.66999999999996</v>
      </c>
      <c r="CC6" s="21">
        <f t="shared" ref="CC6:CK6" si="9">IF(CC7="",NA(),CC7)</f>
        <v>469.95</v>
      </c>
      <c r="CD6" s="21">
        <f t="shared" si="9"/>
        <v>485.34</v>
      </c>
      <c r="CE6" s="21">
        <f t="shared" si="9"/>
        <v>490.63</v>
      </c>
      <c r="CF6" s="21">
        <f t="shared" si="9"/>
        <v>503.34</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95.2</v>
      </c>
      <c r="CN6" s="21">
        <f t="shared" ref="CN6:CV6" si="10">IF(CN7="",NA(),CN7)</f>
        <v>95.36</v>
      </c>
      <c r="CO6" s="21">
        <f t="shared" si="10"/>
        <v>95.39</v>
      </c>
      <c r="CP6" s="21">
        <f t="shared" si="10"/>
        <v>94.6</v>
      </c>
      <c r="CQ6" s="21">
        <f t="shared" si="10"/>
        <v>94.61</v>
      </c>
      <c r="CR6" s="21">
        <f t="shared" si="10"/>
        <v>58.19</v>
      </c>
      <c r="CS6" s="21">
        <f t="shared" si="10"/>
        <v>56.52</v>
      </c>
      <c r="CT6" s="21">
        <f t="shared" si="10"/>
        <v>88.45</v>
      </c>
      <c r="CU6" s="21">
        <f t="shared" si="10"/>
        <v>54.08</v>
      </c>
      <c r="CV6" s="21">
        <f t="shared" si="10"/>
        <v>52.59</v>
      </c>
      <c r="CW6" s="20" t="str">
        <f>IF(CW7="","",IF(CW7="-","【-】","【"&amp;SUBSTITUTE(TEXT(CW7,"#,##0.00"),"-","△")&amp;"】"))</f>
        <v>【54.37】</v>
      </c>
      <c r="CX6" s="21">
        <f>IF(CX7="",NA(),CX7)</f>
        <v>97.26</v>
      </c>
      <c r="CY6" s="21">
        <f t="shared" ref="CY6:DG6" si="11">IF(CY7="",NA(),CY7)</f>
        <v>97.3</v>
      </c>
      <c r="CZ6" s="21">
        <f t="shared" si="11"/>
        <v>97.36</v>
      </c>
      <c r="DA6" s="21">
        <f t="shared" si="11"/>
        <v>96.93</v>
      </c>
      <c r="DB6" s="21">
        <f t="shared" si="11"/>
        <v>96.75</v>
      </c>
      <c r="DC6" s="21">
        <f t="shared" si="11"/>
        <v>87.8</v>
      </c>
      <c r="DD6" s="21">
        <f t="shared" si="11"/>
        <v>88.43</v>
      </c>
      <c r="DE6" s="21">
        <f t="shared" si="11"/>
        <v>90.34</v>
      </c>
      <c r="DF6" s="21">
        <f t="shared" si="11"/>
        <v>90.57</v>
      </c>
      <c r="DG6" s="21">
        <f t="shared" si="11"/>
        <v>87.02</v>
      </c>
      <c r="DH6" s="20" t="str">
        <f>IF(DH7="","",IF(DH7="-","【-】","【"&amp;SUBSTITUTE(TEXT(DH7,"#,##0.00"),"-","△")&amp;"】"))</f>
        <v>【84.89】</v>
      </c>
      <c r="DI6" s="21">
        <f>IF(DI7="",NA(),DI7)</f>
        <v>12.13</v>
      </c>
      <c r="DJ6" s="21">
        <f t="shared" ref="DJ6:DR6" si="12">IF(DJ7="",NA(),DJ7)</f>
        <v>18.2</v>
      </c>
      <c r="DK6" s="21">
        <f t="shared" si="12"/>
        <v>23.98</v>
      </c>
      <c r="DL6" s="21">
        <f t="shared" si="12"/>
        <v>28.76</v>
      </c>
      <c r="DM6" s="21">
        <f t="shared" si="12"/>
        <v>34.270000000000003</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352080</v>
      </c>
      <c r="D7" s="23">
        <v>46</v>
      </c>
      <c r="E7" s="23">
        <v>18</v>
      </c>
      <c r="F7" s="23">
        <v>0</v>
      </c>
      <c r="G7" s="23">
        <v>0</v>
      </c>
      <c r="H7" s="23" t="s">
        <v>96</v>
      </c>
      <c r="I7" s="23" t="s">
        <v>97</v>
      </c>
      <c r="J7" s="23" t="s">
        <v>98</v>
      </c>
      <c r="K7" s="23" t="s">
        <v>99</v>
      </c>
      <c r="L7" s="23" t="s">
        <v>100</v>
      </c>
      <c r="M7" s="23" t="s">
        <v>101</v>
      </c>
      <c r="N7" s="24" t="s">
        <v>102</v>
      </c>
      <c r="O7" s="24">
        <v>39.950000000000003</v>
      </c>
      <c r="P7" s="24">
        <v>0.82</v>
      </c>
      <c r="Q7" s="24">
        <v>100</v>
      </c>
      <c r="R7" s="24">
        <v>3135</v>
      </c>
      <c r="S7" s="24">
        <v>124568</v>
      </c>
      <c r="T7" s="24">
        <v>873.67</v>
      </c>
      <c r="U7" s="24">
        <v>142.58000000000001</v>
      </c>
      <c r="V7" s="24">
        <v>1014</v>
      </c>
      <c r="W7" s="24">
        <v>32.630000000000003</v>
      </c>
      <c r="X7" s="24">
        <v>31.08</v>
      </c>
      <c r="Y7" s="24">
        <v>99.95</v>
      </c>
      <c r="Z7" s="24">
        <v>100</v>
      </c>
      <c r="AA7" s="24">
        <v>100</v>
      </c>
      <c r="AB7" s="24">
        <v>100</v>
      </c>
      <c r="AC7" s="24">
        <v>100</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84.99</v>
      </c>
      <c r="AV7" s="24">
        <v>84.38</v>
      </c>
      <c r="AW7" s="24">
        <v>83.77</v>
      </c>
      <c r="AX7" s="24">
        <v>82.87</v>
      </c>
      <c r="AY7" s="24">
        <v>83.05</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27.52</v>
      </c>
      <c r="BR7" s="24">
        <v>30.46</v>
      </c>
      <c r="BS7" s="24">
        <v>29.45</v>
      </c>
      <c r="BT7" s="24">
        <v>29.13</v>
      </c>
      <c r="BU7" s="24">
        <v>28.41</v>
      </c>
      <c r="BV7" s="24">
        <v>60.59</v>
      </c>
      <c r="BW7" s="24">
        <v>60</v>
      </c>
      <c r="BX7" s="24">
        <v>59.01</v>
      </c>
      <c r="BY7" s="24">
        <v>56.06</v>
      </c>
      <c r="BZ7" s="24">
        <v>53.25</v>
      </c>
      <c r="CA7" s="24">
        <v>51.14</v>
      </c>
      <c r="CB7" s="24">
        <v>512.66999999999996</v>
      </c>
      <c r="CC7" s="24">
        <v>469.95</v>
      </c>
      <c r="CD7" s="24">
        <v>485.34</v>
      </c>
      <c r="CE7" s="24">
        <v>490.63</v>
      </c>
      <c r="CF7" s="24">
        <v>503.34</v>
      </c>
      <c r="CG7" s="24">
        <v>280.23</v>
      </c>
      <c r="CH7" s="24">
        <v>282.70999999999998</v>
      </c>
      <c r="CI7" s="24">
        <v>291.82</v>
      </c>
      <c r="CJ7" s="24">
        <v>304.36</v>
      </c>
      <c r="CK7" s="24">
        <v>325.45</v>
      </c>
      <c r="CL7" s="24">
        <v>329.31</v>
      </c>
      <c r="CM7" s="24">
        <v>95.2</v>
      </c>
      <c r="CN7" s="24">
        <v>95.36</v>
      </c>
      <c r="CO7" s="24">
        <v>95.39</v>
      </c>
      <c r="CP7" s="24">
        <v>94.6</v>
      </c>
      <c r="CQ7" s="24">
        <v>94.61</v>
      </c>
      <c r="CR7" s="24">
        <v>58.19</v>
      </c>
      <c r="CS7" s="24">
        <v>56.52</v>
      </c>
      <c r="CT7" s="24">
        <v>88.45</v>
      </c>
      <c r="CU7" s="24">
        <v>54.08</v>
      </c>
      <c r="CV7" s="24">
        <v>52.59</v>
      </c>
      <c r="CW7" s="24">
        <v>54.37</v>
      </c>
      <c r="CX7" s="24">
        <v>97.26</v>
      </c>
      <c r="CY7" s="24">
        <v>97.3</v>
      </c>
      <c r="CZ7" s="24">
        <v>97.36</v>
      </c>
      <c r="DA7" s="24">
        <v>96.93</v>
      </c>
      <c r="DB7" s="24">
        <v>96.75</v>
      </c>
      <c r="DC7" s="24">
        <v>87.8</v>
      </c>
      <c r="DD7" s="24">
        <v>88.43</v>
      </c>
      <c r="DE7" s="24">
        <v>90.34</v>
      </c>
      <c r="DF7" s="24">
        <v>90.57</v>
      </c>
      <c r="DG7" s="24">
        <v>87.02</v>
      </c>
      <c r="DH7" s="24">
        <v>84.89</v>
      </c>
      <c r="DI7" s="24">
        <v>12.13</v>
      </c>
      <c r="DJ7" s="24">
        <v>18.2</v>
      </c>
      <c r="DK7" s="24">
        <v>23.98</v>
      </c>
      <c r="DL7" s="24">
        <v>28.76</v>
      </c>
      <c r="DM7" s="24">
        <v>34.270000000000003</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2026-01-26T04:47:50Z</cp:lastPrinted>
  <dcterms:created xsi:type="dcterms:W3CDTF">2025-12-23T06:31:27Z</dcterms:created>
  <dcterms:modified xsi:type="dcterms:W3CDTF">2026-02-17T01:22:33Z</dcterms:modified>
  <cp:category/>
</cp:coreProperties>
</file>