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4 下水道事業\08 光市\"/>
    </mc:Choice>
  </mc:AlternateContent>
  <xr:revisionPtr revIDLastSave="0" documentId="13_ncr:1_{EF289AB9-F4D2-4C11-B9BE-CE7C38D0939F}" xr6:coauthVersionLast="47" xr6:coauthVersionMax="47" xr10:uidLastSave="{00000000-0000-0000-0000-000000000000}"/>
  <workbookProtection workbookAlgorithmName="SHA-512" workbookHashValue="bu+tw93VTDilLNwHppJ1JJ+BWPkI38bLFzt956I9h8Yiu8WDbpJNy9MHpWwTPIALRRqHszuOlaJ2eETHJhQH/g==" workbookSaltValue="VUqyR8yv+EnK9UC5LDUAlA==" workbookSpinCount="100000" lockStructure="1"/>
  <bookViews>
    <workbookView xWindow="-28920" yWindow="-81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F85"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<sst xmlns="http://schemas.openxmlformats.org/spreadsheetml/2006/main" count="236" uniqueCount="116">
  <si>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</si>
  <si>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</si>
  <si>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</si>
  <si>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</si>
  <si>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</si>
  <si>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</si>
  <si>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</si>
  <si>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</si>
  <si>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</si>
  <si>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</si>
  <si>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</si>
  <si>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</si>
  <si>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</si>
  <si>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</si>
  <si>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</si>
  <si>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</si>
  <si>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</si>
  <si>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</si>
  <si>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</si>
  <si>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</si>
  <si>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</si>
  <si>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</si>
  <si>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</si>
  <si>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</si>
  <si>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</si>
  <si>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</si>
  <si>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</si>
  <si>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</si>
  <si>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</si>
  <si>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</si>
  <si>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</si>
  <si>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</si>
  <si>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</si>
  <si>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</si>
  <si>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</si>
  <si>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</si>
  <si>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</si>
  <si>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</si>
  <si>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</si>
  <si>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</si>
  <si>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</si>
  <si>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</si>
  <si>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</si>
  <si>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</si>
  <si>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</si>
  <si>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</si>
  <si>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</si>
  <si>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</si>
  <si>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</si>
  <si>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</si>
  <si>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</si>
  <si>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</si>
  <si>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</si>
  <si>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</si>
  <si>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</si>
  <si>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</si>
  <si>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</si>
  <si>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</si>
  <si>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</si>
  <si>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</si>
  <si>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</si>
  <si>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</si>
  <si>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</si>
  <si>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</si>
  <si>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</si>
  <si>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</si>
  <si>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</si>
  <si>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</si>
  <si>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</si>
  <si>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</si>
  <si>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</si>
  <si>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</si>
  <si>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</si>
  <si>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</si>
  <si>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</si>
  <si>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</si>
  <si>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</si>
  <si>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</si>
  <si>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</si>
  <si>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</si>
  <si>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</si>
  <si>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</si>
  <si>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</si>
  <si>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</si>
  <si>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</si>
  <si>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</si>
  <si>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</si>
  <si>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</si>
  <si>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</si>
  <si>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</si>
  <si>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</si>
  <si>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</si>
  <si>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</si>
  <si>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</si>
  <si>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</si>
  <si>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</si>
  <si>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光市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</si>
  <si>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</si>
  <si>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</si>
  <si>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</si>
  <si>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</si>
  <si>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</si>
  <si>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</si>
  <si>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</si>
  <si>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</si>
  <si>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</si>
  <si>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</si>
  <si>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</si>
  <si>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</si>
  <si>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</si>
  <si>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</si>
  <si>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</si>
  <si>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</si>
  <si>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①経常収支比率は100％以上であり、経営の健全性は確保されている。
　②累積欠損金は生じていない。
　③流動比率については、類似団体平均値を上回っており、100％を超えることから、一定の支払い能力を有しているものと考えている。
　④企業債残高対事業規模比率について、企業債の償還が進んだことや、更新時期が未到来の施設が大部分を占めていることにより、更新事業費が抑制され、企業債新規借入額が縮小し企業債残高が少なくなったため類似団体平均値を下回っている。
　⑤経費回収率は100％であり、使用料で回収すべき経費について使用料で賄うことが出来ている。
　⑥汚水処理原価は、類似団体平均よりも高い水準となっており、今後も引き続き経費の節減に取り組む必要がある。
　⑦施設利用率は、本市では終末処理場を有していないことから該当しない。
　⑧水洗化率については類似団体平均を上回っており、引き続き処理区域内の接続を促進していく。</t>
    <rPh sb="19" eb="21">
      <t>ケイエイ</t>
    </rPh>
    <rPh sb="22" eb="25">
      <t>ケンゼンセイ</t>
    </rPh>
    <rPh sb="26" eb="28">
      <t>カクホ</t>
    </rPh>
    <rPh sb="43" eb="44">
      <t>ショウ</t>
    </rPh>
    <phoneticPr fontId="4"/>
  </si>
  <si>
    <t>　本市は令和２年度より公営企業会計に移行している。
　経営状況については損益収支において黒字となっており、当面は現在の収支均衡が継続できる見込みである。
　一方で今後、施設の老朽化に伴う多額の更新・改築費用を賄うための財源確保が必要となるため、経営戦略及びストックマネジメント計画を基に、投資費用の平準化を図り、持続可能な事業経営を行っていく。</t>
    <rPh sb="153" eb="154">
      <t>ハカ</t>
    </rPh>
    <rPh sb="156" eb="160">
      <t>ジゾクカノウ</t>
    </rPh>
    <phoneticPr fontId="4"/>
  </si>
  <si>
    <t>　①有形固定資産減価償却率は、類似団体平均と比べ低い水準となっているが、これは令和２年度より公営企業会計に移行したため、それ以前の資産の減価償却累計額が反映されていないことによるものである。
　②管渠の多くは昭和50年代以降に布設されており、耐用年数を経過したものは少ないが、計画的に調査を実施するなど、状態監視保全による管理に取り組んでいる。
　③管渠改善率については、ストックマネジメント計画に基づいて改築を実施しており、引き続き、計画的に管理を行っていく。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</si>
</sst>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0.16</c:v>
                </c:pt>
                <c:pt idx="1">
                  <c:v>0.11</c:v>
                </c:pt>
                <c:pt idx="2">
                  <c:v>0.16</c:v>
                </c:pt>
                <c:pt idx="3">
                  <c:v>0.08</c:v>
                </c:pt>
                <c:pt idx="4">
                  <c:v>0.08</c:v>
                </c:pt>
              </c:numCache>
            </c:numRef>
          </c:val>
          <c:extLst>
            <c:ext xmlns:c16="http://schemas.microsoft.com/office/drawing/2014/chart" uri="{C3380CC4-5D6E-409C-BE32-E72D297353CC}">
              <c16:uniqueId val="{00000000-ED79-4A37-9D31-FE307F33A2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D79-4A37-9D31-FE307F33A2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6D-4376-B6A4-7DEE97CF4C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0A6D-4376-B6A4-7DEE97CF4C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97.71</c:v>
                </c:pt>
                <c:pt idx="1">
                  <c:v>97.91</c:v>
                </c:pt>
                <c:pt idx="2">
                  <c:v>98.15</c:v>
                </c:pt>
                <c:pt idx="3">
                  <c:v>98.46</c:v>
                </c:pt>
                <c:pt idx="4">
                  <c:v>99.01</c:v>
                </c:pt>
              </c:numCache>
            </c:numRef>
          </c:val>
          <c:extLst>
            <c:ext xmlns:c16="http://schemas.microsoft.com/office/drawing/2014/chart" uri="{C3380CC4-5D6E-409C-BE32-E72D297353CC}">
              <c16:uniqueId val="{00000000-8E8B-495D-949A-0146B55094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E8B-495D-949A-0146B55094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100.11</c:v>
                </c:pt>
                <c:pt idx="2">
                  <c:v>100.03</c:v>
                </c:pt>
                <c:pt idx="3">
                  <c:v>100.04</c:v>
                </c:pt>
                <c:pt idx="4">
                  <c:v>100.04</c:v>
                </c:pt>
              </c:numCache>
            </c:numRef>
          </c:val>
          <c:extLst>
            <c:ext xmlns:c16="http://schemas.microsoft.com/office/drawing/2014/chart" uri="{C3380CC4-5D6E-409C-BE32-E72D297353CC}">
              <c16:uniqueId val="{00000000-F639-481D-9C69-8F0C039B9C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F639-481D-9C69-8F0C039B9C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3.96</c:v>
                </c:pt>
                <c:pt idx="1">
                  <c:v>7.88</c:v>
                </c:pt>
                <c:pt idx="2">
                  <c:v>11.65</c:v>
                </c:pt>
                <c:pt idx="3">
                  <c:v>15.24</c:v>
                </c:pt>
                <c:pt idx="4">
                  <c:v>18.82</c:v>
                </c:pt>
              </c:numCache>
            </c:numRef>
          </c:val>
          <c:extLst>
            <c:ext xmlns:c16="http://schemas.microsoft.com/office/drawing/2014/chart" uri="{C3380CC4-5D6E-409C-BE32-E72D297353CC}">
              <c16:uniqueId val="{00000000-34C0-4FFC-B70B-32CC1173B1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4C0-4FFC-B70B-32CC1173B1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2.37</c:v>
                </c:pt>
                <c:pt idx="1">
                  <c:v>2.44</c:v>
                </c:pt>
                <c:pt idx="2">
                  <c:v>2.29</c:v>
                </c:pt>
                <c:pt idx="3">
                  <c:v>2.2799999999999998</c:v>
                </c:pt>
                <c:pt idx="4">
                  <c:v>2.2799999999999998</c:v>
                </c:pt>
              </c:numCache>
            </c:numRef>
          </c:val>
          <c:extLst>
            <c:ext xmlns:c16="http://schemas.microsoft.com/office/drawing/2014/chart" uri="{C3380CC4-5D6E-409C-BE32-E72D297353CC}">
              <c16:uniqueId val="{00000000-E921-4C37-8CAF-25617752FE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E921-4C37-8CAF-25617752FE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82-4A38-9F9B-6FDCD09C5E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3482-4A38-9F9B-6FDCD09C5E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53.2</c:v>
                </c:pt>
                <c:pt idx="1">
                  <c:v>63.79</c:v>
                </c:pt>
                <c:pt idx="2">
                  <c:v>75.180000000000007</c:v>
                </c:pt>
                <c:pt idx="3">
                  <c:v>99.09</c:v>
                </c:pt>
                <c:pt idx="4">
                  <c:v>129.71</c:v>
                </c:pt>
              </c:numCache>
            </c:numRef>
          </c:val>
          <c:extLst>
            <c:ext xmlns:c16="http://schemas.microsoft.com/office/drawing/2014/chart" uri="{C3380CC4-5D6E-409C-BE32-E72D297353CC}">
              <c16:uniqueId val="{00000000-26C7-42FE-9A02-6D3F0E38F0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6C7-42FE-9A02-6D3F0E38F0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668.9</c:v>
                </c:pt>
                <c:pt idx="1">
                  <c:v>619.65</c:v>
                </c:pt>
                <c:pt idx="2">
                  <c:v>567.69000000000005</c:v>
                </c:pt>
                <c:pt idx="3">
                  <c:v>528.16999999999996</c:v>
                </c:pt>
                <c:pt idx="4">
                  <c:v>491.06</c:v>
                </c:pt>
              </c:numCache>
            </c:numRef>
          </c:val>
          <c:extLst>
            <c:ext xmlns:c16="http://schemas.microsoft.com/office/drawing/2014/chart" uri="{C3380CC4-5D6E-409C-BE32-E72D297353CC}">
              <c16:uniqueId val="{00000000-54E1-4161-B3A8-08721B0C5B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54E1-4161-B3A8-08721B0C5B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99.88</c:v>
                </c:pt>
                <c:pt idx="3">
                  <c:v>100</c:v>
                </c:pt>
                <c:pt idx="4">
                  <c:v>100</c:v>
                </c:pt>
              </c:numCache>
            </c:numRef>
          </c:val>
          <c:extLst>
            <c:ext xmlns:c16="http://schemas.microsoft.com/office/drawing/2014/chart" uri="{C3380CC4-5D6E-409C-BE32-E72D297353CC}">
              <c16:uniqueId val="{00000000-AE7C-458D-930B-DFA38ED659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AE7C-458D-930B-DFA38ED659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184.51</c:v>
                </c:pt>
                <c:pt idx="1">
                  <c:v>185.36</c:v>
                </c:pt>
                <c:pt idx="2">
                  <c:v>186.32</c:v>
                </c:pt>
                <c:pt idx="3">
                  <c:v>186.91</c:v>
                </c:pt>
                <c:pt idx="4">
                  <c:v>187.27</c:v>
                </c:pt>
              </c:numCache>
            </c:numRef>
          </c:val>
          <c:extLst>
            <c:ext xmlns:c16="http://schemas.microsoft.com/office/drawing/2014/chart" uri="{C3380CC4-5D6E-409C-BE32-E72D297353CC}">
              <c16:uniqueId val="{00000000-558B-41DC-AA8B-86196F4591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58B-41DC-AA8B-86196F4591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2" zoomScale="85" zoomScaleNormal="85" workbookViewId="0">
      <selection activeCell="CB54" sqref="CB5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48015</v>
      </c>
      <c r="AM8" s="41"/>
      <c r="AN8" s="41"/>
      <c r="AO8" s="41"/>
      <c r="AP8" s="41"/>
      <c r="AQ8" s="41"/>
      <c r="AR8" s="41"/>
      <c r="AS8" s="41"/>
      <c r="AT8" s="34">
        <f>データ!T6</f>
        <v>92.13</v>
      </c>
      <c r="AU8" s="34"/>
      <c r="AV8" s="34"/>
      <c r="AW8" s="34"/>
      <c r="AX8" s="34"/>
      <c r="AY8" s="34"/>
      <c r="AZ8" s="34"/>
      <c r="BA8" s="34"/>
      <c r="BB8" s="34">
        <f>データ!U6</f>
        <v>521.16999999999996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77.75</v>
      </c>
      <c r="J10" s="34"/>
      <c r="K10" s="34"/>
      <c r="L10" s="34"/>
      <c r="M10" s="34"/>
      <c r="N10" s="34"/>
      <c r="O10" s="34"/>
      <c r="P10" s="34">
        <f>データ!P6</f>
        <v>82.41</v>
      </c>
      <c r="Q10" s="34"/>
      <c r="R10" s="34"/>
      <c r="S10" s="34"/>
      <c r="T10" s="34"/>
      <c r="U10" s="34"/>
      <c r="V10" s="34"/>
      <c r="W10" s="34">
        <f>データ!Q6</f>
        <v>89.33</v>
      </c>
      <c r="X10" s="34"/>
      <c r="Y10" s="34"/>
      <c r="Z10" s="34"/>
      <c r="AA10" s="34"/>
      <c r="AB10" s="34"/>
      <c r="AC10" s="34"/>
      <c r="AD10" s="41">
        <f>データ!R6</f>
        <v>3630</v>
      </c>
      <c r="AE10" s="41"/>
      <c r="AF10" s="41"/>
      <c r="AG10" s="41"/>
      <c r="AH10" s="41"/>
      <c r="AI10" s="41"/>
      <c r="AJ10" s="41"/>
      <c r="AK10" s="2"/>
      <c r="AL10" s="41">
        <f>データ!V6</f>
        <v>39259</v>
      </c>
      <c r="AM10" s="41"/>
      <c r="AN10" s="41"/>
      <c r="AO10" s="41"/>
      <c r="AP10" s="41"/>
      <c r="AQ10" s="41"/>
      <c r="AR10" s="41"/>
      <c r="AS10" s="41"/>
      <c r="AT10" s="34">
        <f>データ!W6</f>
        <v>9.92</v>
      </c>
      <c r="AU10" s="34"/>
      <c r="AV10" s="34"/>
      <c r="AW10" s="34"/>
      <c r="AX10" s="34"/>
      <c r="AY10" s="34"/>
      <c r="AZ10" s="34"/>
      <c r="BA10" s="34"/>
      <c r="BB10" s="34">
        <f>データ!X6</f>
        <v>3957.56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JOxNzhieJpO0eaZojjZfWgXKc8TQ++O9HCCMoRVQNqjAfvHl86CPGAVz4EfL8qWJxypoG+ts3yqczmCBjWY9w==" saltValue="WO69igHKrGi8aY0Erur/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352101</v>
      </c>
      <c r="D6" s="19">
        <f t="shared" si="3"/>
        <v>46</v>
      </c>
      <c r="E6" s="19">
        <f t="shared" si="3"/>
        <v>17</v>
      </c>
      <c r="F6" s="19">
        <f t="shared" si="3"/>
        <v>1</v>
      </c>
      <c r="G6" s="19">
        <f t="shared" si="3"/>
        <v>0</v>
      </c>
      <c r="H6" s="19" t="str">
        <f t="shared" si="3"/>
        <v>山口県　光市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77.75</v>
      </c>
      <c r="P6" s="20">
        <f t="shared" si="3"/>
        <v>82.41</v>
      </c>
      <c r="Q6" s="20">
        <f t="shared" si="3"/>
        <v>89.33</v>
      </c>
      <c r="R6" s="20">
        <f t="shared" si="3"/>
        <v>3630</v>
      </c>
      <c r="S6" s="20">
        <f t="shared" si="3"/>
        <v>48015</v>
      </c>
      <c r="T6" s="20">
        <f t="shared" si="3"/>
        <v>92.13</v>
      </c>
      <c r="U6" s="20">
        <f t="shared" si="3"/>
        <v>521.16999999999996</v>
      </c>
      <c r="V6" s="20">
        <f t="shared" si="3"/>
        <v>39259</v>
      </c>
      <c r="W6" s="20">
        <f t="shared" si="3"/>
        <v>9.92</v>
      </c>
      <c r="X6" s="20">
        <f t="shared" si="3"/>
        <v>3957.56</v>
      </c>
      <c r="Y6" s="21">
        <f>IF(Y7="",NA(),Y7)</f>
        <v>100.01</v>
      </c>
      <c r="Z6" s="21">
        <f t="shared" ref="Z6:AH6" si="4">IF(Z7="",NA(),Z7)</f>
        <v>100.11</v>
      </c>
      <c r="AA6" s="21">
        <f t="shared" si="4"/>
        <v>100.03</v>
      </c>
      <c r="AB6" s="21">
        <f t="shared" si="4"/>
        <v>100.04</v>
      </c>
      <c r="AC6" s="21">
        <f t="shared" si="4"/>
        <v>100.04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53.2</v>
      </c>
      <c r="AV6" s="21">
        <f t="shared" ref="AV6:BD6" si="6">IF(AV7="",NA(),AV7)</f>
        <v>63.79</v>
      </c>
      <c r="AW6" s="21">
        <f t="shared" si="6"/>
        <v>75.180000000000007</v>
      </c>
      <c r="AX6" s="21">
        <f t="shared" si="6"/>
        <v>99.09</v>
      </c>
      <c r="AY6" s="21">
        <f t="shared" si="6"/>
        <v>129.71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668.9</v>
      </c>
      <c r="BG6" s="21">
        <f t="shared" ref="BG6:BO6" si="7">IF(BG7="",NA(),BG7)</f>
        <v>619.65</v>
      </c>
      <c r="BH6" s="21">
        <f t="shared" si="7"/>
        <v>567.69000000000005</v>
      </c>
      <c r="BI6" s="21">
        <f t="shared" si="7"/>
        <v>528.16999999999996</v>
      </c>
      <c r="BJ6" s="21">
        <f t="shared" si="7"/>
        <v>491.06</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99.88</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184.51</v>
      </c>
      <c r="CC6" s="21">
        <f t="shared" ref="CC6:CK6" si="9">IF(CC7="",NA(),CC7)</f>
        <v>185.36</v>
      </c>
      <c r="CD6" s="21">
        <f t="shared" si="9"/>
        <v>186.32</v>
      </c>
      <c r="CE6" s="21">
        <f t="shared" si="9"/>
        <v>186.91</v>
      </c>
      <c r="CF6" s="21">
        <f t="shared" si="9"/>
        <v>187.27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97.71</v>
      </c>
      <c r="CY6" s="21">
        <f t="shared" ref="CY6:DG6" si="11">IF(CY7="",NA(),CY7)</f>
        <v>97.91</v>
      </c>
      <c r="CZ6" s="21">
        <f t="shared" si="11"/>
        <v>98.15</v>
      </c>
      <c r="DA6" s="21">
        <f t="shared" si="11"/>
        <v>98.46</v>
      </c>
      <c r="DB6" s="21">
        <f t="shared" si="11"/>
        <v>99.01</v>
      </c>
      <c r="DC6" s="21">
        <f t="shared" si="11"/>
        <v>92.72</v>
      </c>
      <c r="DD6" s="21">
        <f t="shared" si="11"/>
        <v>92.88</v>
      </c>
      <c r="DE6" s="21">
        <f t="shared" si="11"/>
        <v>92.9</v>
      </c>
      <c r="DF6" s="21">
        <f t="shared" si="11"/>
        <v>92.89</v>
      </c>
      <c r="DG6" s="21">
        <f t="shared" si="11"/>
        <v>93.08</v>
      </c>
      <c r="DH6" s="20" t="str">
        <f>IF(DH7="","",IF(DH7="-","【-】","【"&amp;SUBSTITUTE(TEXT(DH7,"#,##0.00"),"-","△")&amp;"】"))</f>
        <v>【96.00】</v>
      </c>
      <c r="DI6" s="21">
        <f>IF(DI7="",NA(),DI7)</f>
        <v>3.96</v>
      </c>
      <c r="DJ6" s="21">
        <f t="shared" ref="DJ6:DR6" si="12">IF(DJ7="",NA(),DJ7)</f>
        <v>7.88</v>
      </c>
      <c r="DK6" s="21">
        <f t="shared" si="12"/>
        <v>11.65</v>
      </c>
      <c r="DL6" s="21">
        <f t="shared" si="12"/>
        <v>15.24</v>
      </c>
      <c r="DM6" s="21">
        <f t="shared" si="12"/>
        <v>18.82</v>
      </c>
      <c r="DN6" s="21">
        <f t="shared" si="12"/>
        <v>23.79</v>
      </c>
      <c r="DO6" s="21">
        <f t="shared" si="12"/>
        <v>25.66</v>
      </c>
      <c r="DP6" s="21">
        <f t="shared" si="12"/>
        <v>27.46</v>
      </c>
      <c r="DQ6" s="21">
        <f t="shared" si="12"/>
        <v>29.93</v>
      </c>
      <c r="DR6" s="21">
        <f t="shared" si="12"/>
        <v>31.89</v>
      </c>
      <c r="DS6" s="20" t="str">
        <f>IF(DS7="","",IF(DS7="-","【-】","【"&amp;SUBSTITUTE(TEXT(DS7,"#,##0.00"),"-","△")&amp;"】"))</f>
        <v>【42.20】</v>
      </c>
      <c r="DT6" s="21">
        <f>IF(DT7="",NA(),DT7)</f>
        <v>2.37</v>
      </c>
      <c r="DU6" s="21">
        <f t="shared" ref="DU6:EC6" si="13">IF(DU7="",NA(),DU7)</f>
        <v>2.44</v>
      </c>
      <c r="DV6" s="21">
        <f t="shared" si="13"/>
        <v>2.29</v>
      </c>
      <c r="DW6" s="21">
        <f t="shared" si="13"/>
        <v>2.2799999999999998</v>
      </c>
      <c r="DX6" s="21">
        <f t="shared" si="13"/>
        <v>2.2799999999999998</v>
      </c>
      <c r="DY6" s="21">
        <f t="shared" si="13"/>
        <v>1.22</v>
      </c>
      <c r="DZ6" s="21">
        <f t="shared" si="13"/>
        <v>1.61</v>
      </c>
      <c r="EA6" s="21">
        <f t="shared" si="13"/>
        <v>2.08</v>
      </c>
      <c r="EB6" s="21">
        <f t="shared" si="13"/>
        <v>2.74</v>
      </c>
      <c r="EC6" s="21">
        <f t="shared" si="13"/>
        <v>3.24</v>
      </c>
      <c r="ED6" s="20" t="str">
        <f>IF(ED7="","",IF(ED7="-","【-】","【"&amp;SUBSTITUTE(TEXT(ED7,"#,##0.00"),"-","△")&amp;"】"))</f>
        <v>【9.46】</v>
      </c>
      <c r="EE6" s="21">
        <f>IF(EE7="",NA(),EE7)</f>
        <v>0.16</v>
      </c>
      <c r="EF6" s="21">
        <f t="shared" ref="EF6:EN6" si="14">IF(EF7="",NA(),EF7)</f>
        <v>0.11</v>
      </c>
      <c r="EG6" s="21">
        <f t="shared" si="14"/>
        <v>0.16</v>
      </c>
      <c r="EH6" s="21">
        <f t="shared" si="14"/>
        <v>0.08</v>
      </c>
      <c r="EI6" s="21">
        <f t="shared" si="14"/>
        <v>0.08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352101</v>
      </c>
      <c r="D7" s="23">
        <v>46</v>
      </c>
      <c r="E7" s="23">
        <v>17</v>
      </c>
      <c r="F7" s="23">
        <v>1</v>
      </c>
      <c r="G7" s="23">
        <v>0</v>
      </c>
      <c r="H7" s="23" t="s">
        <v>96</v>
      </c>
      <c r="I7" s="23" t="s">
        <v>97</v>
      </c>
      <c r="J7" s="23" t="s">
        <v>98</v>
      </c>
      <c r="K7" s="23" t="s">
        <v>99</v>
      </c>
      <c r="L7" s="23" t="s">
        <v>100</v>
      </c>
      <c r="M7" s="23" t="s">
        <v>101</v>
      </c>
      <c r="N7" s="24" t="s">
        <v>102</v>
      </c>
      <c r="O7" s="24">
        <v>77.75</v>
      </c>
      <c r="P7" s="24">
        <v>82.41</v>
      </c>
      <c r="Q7" s="24">
        <v>89.33</v>
      </c>
      <c r="R7" s="24">
        <v>3630</v>
      </c>
      <c r="S7" s="24">
        <v>48015</v>
      </c>
      <c r="T7" s="24">
        <v>92.13</v>
      </c>
      <c r="U7" s="24">
        <v>521.16999999999996</v>
      </c>
      <c r="V7" s="24">
        <v>39259</v>
      </c>
      <c r="W7" s="24">
        <v>9.92</v>
      </c>
      <c r="X7" s="24">
        <v>3957.56</v>
      </c>
      <c r="Y7" s="24">
        <v>100.01</v>
      </c>
      <c r="Z7" s="24">
        <v>100.11</v>
      </c>
      <c r="AA7" s="24">
        <v>100.03</v>
      </c>
      <c r="AB7" s="24">
        <v>100.04</v>
      </c>
      <c r="AC7" s="24">
        <v>100.04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53.2</v>
      </c>
      <c r="AV7" s="24">
        <v>63.79</v>
      </c>
      <c r="AW7" s="24">
        <v>75.180000000000007</v>
      </c>
      <c r="AX7" s="24">
        <v>99.09</v>
      </c>
      <c r="AY7" s="24">
        <v>129.71</v>
      </c>
      <c r="AZ7" s="24">
        <v>67.930000000000007</v>
      </c>
      <c r="BA7" s="24">
        <v>68.53</v>
      </c>
      <c r="BB7" s="24">
        <v>69.180000000000007</v>
      </c>
      <c r="BC7" s="24">
        <v>76.319999999999993</v>
      </c>
      <c r="BD7" s="24">
        <v>80.33</v>
      </c>
      <c r="BE7" s="24">
        <v>82.75</v>
      </c>
      <c r="BF7" s="24">
        <v>668.9</v>
      </c>
      <c r="BG7" s="24">
        <v>619.65</v>
      </c>
      <c r="BH7" s="24">
        <v>567.69000000000005</v>
      </c>
      <c r="BI7" s="24">
        <v>528.16999999999996</v>
      </c>
      <c r="BJ7" s="24">
        <v>491.06</v>
      </c>
      <c r="BK7" s="24">
        <v>857.88</v>
      </c>
      <c r="BL7" s="24">
        <v>825.1</v>
      </c>
      <c r="BM7" s="24">
        <v>789.87</v>
      </c>
      <c r="BN7" s="24">
        <v>749.43</v>
      </c>
      <c r="BO7" s="24">
        <v>698.04</v>
      </c>
      <c r="BP7" s="24">
        <v>602.55999999999995</v>
      </c>
      <c r="BQ7" s="24">
        <v>100</v>
      </c>
      <c r="BR7" s="24">
        <v>100</v>
      </c>
      <c r="BS7" s="24">
        <v>99.88</v>
      </c>
      <c r="BT7" s="24">
        <v>100</v>
      </c>
      <c r="BU7" s="24">
        <v>100</v>
      </c>
      <c r="BV7" s="24">
        <v>94.97</v>
      </c>
      <c r="BW7" s="24">
        <v>97.07</v>
      </c>
      <c r="BX7" s="24">
        <v>98.06</v>
      </c>
      <c r="BY7" s="24">
        <v>98.46</v>
      </c>
      <c r="BZ7" s="24">
        <v>97.98</v>
      </c>
      <c r="CA7" s="24">
        <v>97.94</v>
      </c>
      <c r="CB7" s="24">
        <v>184.51</v>
      </c>
      <c r="CC7" s="24">
        <v>185.36</v>
      </c>
      <c r="CD7" s="24">
        <v>186.32</v>
      </c>
      <c r="CE7" s="24">
        <v>186.91</v>
      </c>
      <c r="CF7" s="24">
        <v>187.27</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97.71</v>
      </c>
      <c r="CY7" s="24">
        <v>97.91</v>
      </c>
      <c r="CZ7" s="24">
        <v>98.15</v>
      </c>
      <c r="DA7" s="24">
        <v>98.46</v>
      </c>
      <c r="DB7" s="24">
        <v>99.01</v>
      </c>
      <c r="DC7" s="24">
        <v>92.72</v>
      </c>
      <c r="DD7" s="24">
        <v>92.88</v>
      </c>
      <c r="DE7" s="24">
        <v>92.9</v>
      </c>
      <c r="DF7" s="24">
        <v>92.89</v>
      </c>
      <c r="DG7" s="24">
        <v>93.08</v>
      </c>
      <c r="DH7" s="24">
        <v>96</v>
      </c>
      <c r="DI7" s="24">
        <v>3.96</v>
      </c>
      <c r="DJ7" s="24">
        <v>7.88</v>
      </c>
      <c r="DK7" s="24">
        <v>11.65</v>
      </c>
      <c r="DL7" s="24">
        <v>15.24</v>
      </c>
      <c r="DM7" s="24">
        <v>18.82</v>
      </c>
      <c r="DN7" s="24">
        <v>23.79</v>
      </c>
      <c r="DO7" s="24">
        <v>25.66</v>
      </c>
      <c r="DP7" s="24">
        <v>27.46</v>
      </c>
      <c r="DQ7" s="24">
        <v>29.93</v>
      </c>
      <c r="DR7" s="24">
        <v>31.89</v>
      </c>
      <c r="DS7" s="24">
        <v>42.2</v>
      </c>
      <c r="DT7" s="24">
        <v>2.37</v>
      </c>
      <c r="DU7" s="24">
        <v>2.44</v>
      </c>
      <c r="DV7" s="24">
        <v>2.29</v>
      </c>
      <c r="DW7" s="24">
        <v>2.2799999999999998</v>
      </c>
      <c r="DX7" s="24">
        <v>2.2799999999999998</v>
      </c>
      <c r="DY7" s="24">
        <v>1.22</v>
      </c>
      <c r="DZ7" s="24">
        <v>1.61</v>
      </c>
      <c r="EA7" s="24">
        <v>2.08</v>
      </c>
      <c r="EB7" s="24">
        <v>2.74</v>
      </c>
      <c r="EC7" s="24">
        <v>3.24</v>
      </c>
      <c r="ED7" s="24">
        <v>9.4600000000000009</v>
      </c>
      <c r="EE7" s="24">
        <v>0.16</v>
      </c>
      <c r="EF7" s="24">
        <v>0.11</v>
      </c>
      <c r="EG7" s="24">
        <v>0.16</v>
      </c>
      <c r="EH7" s="24">
        <v>0.08</v>
      </c>
      <c r="EI7" s="24">
        <v>0.08</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2026-01-20T04:04:29Z</cp:lastPrinted>
  <dcterms:created xsi:type="dcterms:W3CDTF">2025-12-23T06:04:47Z</dcterms:created>
  <dcterms:modified xsi:type="dcterms:W3CDTF">2026-01-20T07:17:36Z</dcterms:modified>
  <cp:category/>
</cp:coreProperties>
</file>