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10.17.41.28\share\04 地方債・公営企業班\12 経営比較分析表\R07経営比較分析\999 最終版\04 下水道事業\01 法適用\"/>
    </mc:Choice>
  </mc:AlternateContent>
  <xr:revisionPtr revIDLastSave="0" documentId="13_ncr:1_{CD966571-92B9-4066-9A3A-5E9A106B571B}" xr6:coauthVersionLast="47" xr6:coauthVersionMax="47" xr10:uidLastSave="{00000000-0000-0000-0000-000000000000}"/>
  <workbookProtection workbookAlgorithmName="SHA-512" workbookHashValue="1vYW26uzeNJ5gEeoyuCgCBwOYljsxKcSbofBhw4gt6aDpMq2m4JB95oDvX6bFpagU3tRP5VSlriY0SXWINO6jQ==" workbookSaltValue="2PyhwGteTP9A6imHbo8fLA==" workbookSpinCount="100000" lockStructure="1"/>
  <bookViews>
    <workbookView xWindow="-27240" yWindow="-5985" windowWidth="20730" windowHeight="1104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U6" i="5"/>
  <c r="BB8" i="4" s="1"/>
  <c r="T6" i="5"/>
  <c r="AT8" i="4" s="1"/>
  <c r="S6" i="5"/>
  <c r="R6" i="5"/>
  <c r="AD10" i="4" s="1"/>
  <c r="Q6" i="5"/>
  <c r="W10" i="4" s="1"/>
  <c r="P6" i="5"/>
  <c r="P10" i="4" s="1"/>
  <c r="O6" i="5"/>
  <c r="I10" i="4" s="1"/>
  <c r="N6" i="5"/>
  <c r="B10" i="4" s="1"/>
  <c r="M6" i="5"/>
  <c r="AD8" i="4" s="1"/>
  <c r="L6" i="5"/>
  <c r="W8" i="4" s="1"/>
  <c r="K6" i="5"/>
  <c r="P8" i="4" s="1"/>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K85" i="4"/>
  <c r="J85" i="4"/>
  <c r="G85" i="4"/>
  <c r="F85" i="4"/>
  <c r="AL10" i="4"/>
  <c r="AL8" i="4"/>
  <c r="I8" i="4"/>
</calcChain>
</file>

<file path=xl/sharedStrings.xml><?xml version="1.0" encoding="utf-8"?>
<sst xmlns="http://schemas.openxmlformats.org/spreadsheetml/2006/main" count="231" uniqueCount="118">
  <si>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</si>
  <si>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</si>
  <si>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</si>
  <si>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</si>
  <si>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</si>
  <si>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</si>
  <si>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</si>
  <si>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</si>
  <si>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</si>
  <si>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</si>
  <si>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</si>
  <si>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</si>
  <si>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</si>
  <si>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</si>
  <si>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</si>
  <si>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</si>
  <si>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</si>
  <si>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</si>
  <si>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</si>
  <si>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</si>
  <si>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</si>
  <si>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</si>
  <si>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</si>
  <si>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</si>
  <si>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</si>
  <si>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</si>
  <si>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</si>
  <si>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</si>
  <si>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</si>
  <si>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</si>
  <si>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</si>
  <si>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</si>
  <si>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</si>
  <si>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</si>
  <si>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</si>
  <si>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</si>
  <si>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</si>
  <si>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</si>
  <si>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</si>
  <si>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</si>
  <si>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</si>
  <si>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</si>
  <si>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</si>
  <si>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</si>
  <si>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</si>
  <si>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</si>
  <si>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</si>
  <si>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</si>
  <si>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</si>
  <si>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</si>
  <si>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</si>
  <si>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</si>
  <si>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</si>
  <si>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</si>
  <si>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</si>
  <si>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</si>
  <si>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</si>
  <si>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</si>
  <si>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</si>
  <si>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</si>
  <si>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</si>
  <si>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</si>
  <si>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</si>
  <si>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</si>
  <si>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</si>
  <si>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</si>
  <si>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</si>
  <si>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</si>
  <si>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</si>
  <si>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</si>
  <si>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</si>
  <si>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</si>
  <si>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</si>
  <si>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</si>
  <si>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</si>
  <si>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</si>
  <si>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</si>
  <si>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</si>
  <si>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</si>
  <si>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</si>
  <si>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</si>
  <si>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</si>
  <si>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</si>
  <si>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</si>
  <si>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</si>
  <si>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</si>
  <si>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</si>
  <si>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</si>
  <si>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</si>
  <si>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</si>
  <si>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</si>
  <si>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</si>
  <si>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</si>
  <si>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</si>
  <si>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</si>
  <si>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</si>
  <si>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山口県　長門市</t>
  </si>
  <si>
    <t>法適用</t>
  </si>
  <si>
    <t>下水道事業</t>
  </si>
  <si>
    <t>農業集落排水</t>
  </si>
  <si>
    <t>F1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</si>
  <si>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</si>
  <si>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</si>
  <si>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</si>
  <si>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</si>
  <si>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</si>
  <si>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</si>
  <si>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</si>
  <si>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</si>
  <si>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</si>
  <si>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</si>
  <si>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</si>
  <si>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</si>
  <si>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"R"yy</t>
    <phoneticPr fontId="4"/>
  </si>
  <si>
    <t>←書式設定</t>
    <rPh sb="1" eb="3">
      <t>ショシキ</t>
    </rPh>
    <rPh sb="3" eb="5">
      <t>セッテイ</t>
    </rPh>
    <phoneticPr fontId="4"/>
  </si>
  <si>
    <t>　農業集落排水は、昭和61年に事業を開始しており施設整備は完了している。
　有形固定資産減価償却率は、平成28年度に地方公営企業会計に移行した際の資産の取得価額を当初取得価額から法適用開始時前の減価償却累計額相当分を控除した数値としているため、類似団体と比べて率は低いが、老朽化が進んでいないとは言えない。
  なお、本市は下水道事業として、公共下水道事業、特定環境保全公共下水道事業、農業集落排水事業、漁業集落排水事業を実施しており、改築更新についても予算等の制約もあるため、優先順位の高い事業を中心に実施せざるを得ない。
　その中で農業集落排水施設は管渠老朽化率は0％であるが、機械電気設備は耐用年数を超えた資産があるため処理区統合を進めながら更新を行っていく。</t>
    <rPh sb="313" eb="315">
      <t>ショリ</t>
    </rPh>
    <rPh sb="315" eb="316">
      <t>ク</t>
    </rPh>
    <rPh sb="316" eb="318">
      <t>トウゴウ</t>
    </rPh>
    <rPh sb="319" eb="320">
      <t>スス</t>
    </rPh>
    <phoneticPr fontId="4"/>
  </si>
  <si>
    <t>　本市の農業集落排水事業は、処理区統合により処理施設が2つ減ったものの11処理施設を有している。また、処理人口が少ないため使用料収入も少なく一般会計繰入金により収支を均衡させている状況であり、施設が点在しているため事業効率も悪い。今後は処理人口の減少に伴い、使用料収入も減少傾向にあるのに対し、老朽化する施設への更新投資は確実に見込まれるため、更に経費の削減や適正な使用料水準の設定を行い、中長期的な計画に基づく事業経営が必要である。
　なお、本市の汚水集合処理は、公共下水道事業、特定環境保全公共下水道事業、農業集落排水事業及び漁業集落排水事業を実施しているが合せて下水道事業会計を設置し、使用料についても同一であるため下水道４事業全体で経営健全化に取組むこととしている。</t>
    <phoneticPr fontId="4"/>
  </si>
  <si>
    <t>　平成28年度から地方公営企業法の財務規定を適用しており、令和3年度からは本事業で運営していた2処理区を特定環境保全公共下水道事業に統合して効率化を図っている。
　経常収支比率は、類似団体と比較すると低いが、100％の水準を維持しており累積欠損金も発生していない。
　流動比率は、100％を下回っており、類似団体と比較して低いが、1年以内に償還する建設改良費に充てられた企業債を除けば流動資産が流動負債を上回っており、償還等の原資を翌年度の使用料収入等により得ることが予定されているため問題は無い。
　企業債残高対事業規模比率は、類似団体と比較してやや高く、今後は企業債を活用した施設の更新を実施予定であるが、償還額が借入額を上回るため企業債残高が減少傾向となり本指標も年々下がる見込みである。
　経費回収率は、類似団体と比較しても低く、100％も大幅に下回っていることから、汚水処理原価を抑制しながら、適正な使用料水準の設定を検討し、回収率の向上に努める。
　施設利用率は、類似団体及び前年度比ともに低く、今後も人口減に伴う有収水量の減少により、年々減少傾向となる見込みである。
　水洗化率は、人口減少率より水洗化人口減少率が上回ったことで、前年度より低くなっており、類似団体と比較しても低くなっている。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</si>
</sst>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C41-44A0-AFA7-96D6C2EEDCAA}"/>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0.02</c:v>
                </c:pt>
                <c:pt idx="1">
                  <c:v>0.01</c:v>
                </c:pt>
                <c:pt idx="2">
                  <c:v>0.01</c:v>
                </c:pt>
                <c:pt idx="3">
                  <c:v>0.02</c:v>
                </c:pt>
                <c:pt idx="4">
                  <c:v>0.02</c:v>
                </c:pt>
              </c:numCache>
            </c:numRef>
          </c:val>
          <c:smooth val="0"/>
          <c:extLst>
            <c:ext xmlns:c16="http://schemas.microsoft.com/office/drawing/2014/chart" uri="{C3380CC4-5D6E-409C-BE32-E72D297353CC}">
              <c16:uniqueId val="{00000001-CC41-44A0-AFA7-96D6C2EEDCAA}"/>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53.42</c:v>
                </c:pt>
                <c:pt idx="1">
                  <c:v>53.26</c:v>
                </c:pt>
                <c:pt idx="2">
                  <c:v>50.85</c:v>
                </c:pt>
                <c:pt idx="3">
                  <c:v>49.88</c:v>
                </c:pt>
                <c:pt idx="4">
                  <c:v>48.81</c:v>
                </c:pt>
              </c:numCache>
            </c:numRef>
          </c:val>
          <c:extLst>
            <c:ext xmlns:c16="http://schemas.microsoft.com/office/drawing/2014/chart" uri="{C3380CC4-5D6E-409C-BE32-E72D297353CC}">
              <c16:uniqueId val="{00000000-4397-4575-A240-180317573AF3}"/>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55.26</c:v>
                </c:pt>
                <c:pt idx="1">
                  <c:v>54.54</c:v>
                </c:pt>
                <c:pt idx="2">
                  <c:v>52.9</c:v>
                </c:pt>
                <c:pt idx="3">
                  <c:v>52.63</c:v>
                </c:pt>
                <c:pt idx="4">
                  <c:v>52.34</c:v>
                </c:pt>
              </c:numCache>
            </c:numRef>
          </c:val>
          <c:smooth val="0"/>
          <c:extLst>
            <c:ext xmlns:c16="http://schemas.microsoft.com/office/drawing/2014/chart" uri="{C3380CC4-5D6E-409C-BE32-E72D297353CC}">
              <c16:uniqueId val="{00000001-4397-4575-A240-180317573AF3}"/>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81.53</c:v>
                </c:pt>
                <c:pt idx="1">
                  <c:v>81.709999999999994</c:v>
                </c:pt>
                <c:pt idx="2">
                  <c:v>79.569999999999993</c:v>
                </c:pt>
                <c:pt idx="3">
                  <c:v>78.849999999999994</c:v>
                </c:pt>
                <c:pt idx="4">
                  <c:v>77.22</c:v>
                </c:pt>
              </c:numCache>
            </c:numRef>
          </c:val>
          <c:extLst>
            <c:ext xmlns:c16="http://schemas.microsoft.com/office/drawing/2014/chart" uri="{C3380CC4-5D6E-409C-BE32-E72D297353CC}">
              <c16:uniqueId val="{00000000-FFCA-4783-AF63-DFE9B4C4D16F}"/>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90.52</c:v>
                </c:pt>
                <c:pt idx="1">
                  <c:v>90.3</c:v>
                </c:pt>
                <c:pt idx="2">
                  <c:v>90.3</c:v>
                </c:pt>
                <c:pt idx="3">
                  <c:v>90.32</c:v>
                </c:pt>
                <c:pt idx="4">
                  <c:v>90.05</c:v>
                </c:pt>
              </c:numCache>
            </c:numRef>
          </c:val>
          <c:smooth val="0"/>
          <c:extLst>
            <c:ext xmlns:c16="http://schemas.microsoft.com/office/drawing/2014/chart" uri="{C3380CC4-5D6E-409C-BE32-E72D297353CC}">
              <c16:uniqueId val="{00000001-FFCA-4783-AF63-DFE9B4C4D16F}"/>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100</c:v>
                </c:pt>
                <c:pt idx="1">
                  <c:v>100.07</c:v>
                </c:pt>
                <c:pt idx="2">
                  <c:v>100.07</c:v>
                </c:pt>
                <c:pt idx="3">
                  <c:v>100</c:v>
                </c:pt>
                <c:pt idx="4">
                  <c:v>100</c:v>
                </c:pt>
              </c:numCache>
            </c:numRef>
          </c:val>
          <c:extLst>
            <c:ext xmlns:c16="http://schemas.microsoft.com/office/drawing/2014/chart" uri="{C3380CC4-5D6E-409C-BE32-E72D297353CC}">
              <c16:uniqueId val="{00000000-E143-4BE8-8BC8-08F58C154FBC}"/>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103.09</c:v>
                </c:pt>
                <c:pt idx="1">
                  <c:v>102.11</c:v>
                </c:pt>
                <c:pt idx="2">
                  <c:v>101.91</c:v>
                </c:pt>
                <c:pt idx="3">
                  <c:v>103.07</c:v>
                </c:pt>
                <c:pt idx="4">
                  <c:v>103.04</c:v>
                </c:pt>
              </c:numCache>
            </c:numRef>
          </c:val>
          <c:smooth val="0"/>
          <c:extLst>
            <c:ext xmlns:c16="http://schemas.microsoft.com/office/drawing/2014/chart" uri="{C3380CC4-5D6E-409C-BE32-E72D297353CC}">
              <c16:uniqueId val="{00000001-E143-4BE8-8BC8-08F58C154FBC}"/>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18.27</c:v>
                </c:pt>
                <c:pt idx="1">
                  <c:v>21.25</c:v>
                </c:pt>
                <c:pt idx="2">
                  <c:v>24.36</c:v>
                </c:pt>
                <c:pt idx="3">
                  <c:v>27.37</c:v>
                </c:pt>
                <c:pt idx="4">
                  <c:v>30.41</c:v>
                </c:pt>
              </c:numCache>
            </c:numRef>
          </c:val>
          <c:extLst>
            <c:ext xmlns:c16="http://schemas.microsoft.com/office/drawing/2014/chart" uri="{C3380CC4-5D6E-409C-BE32-E72D297353CC}">
              <c16:uniqueId val="{00000000-EF5B-4872-9F1C-F52F7D1E3FB5}"/>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24.8</c:v>
                </c:pt>
                <c:pt idx="1">
                  <c:v>28.12</c:v>
                </c:pt>
                <c:pt idx="2">
                  <c:v>28.79</c:v>
                </c:pt>
                <c:pt idx="3">
                  <c:v>30.5</c:v>
                </c:pt>
                <c:pt idx="4">
                  <c:v>30.49</c:v>
                </c:pt>
              </c:numCache>
            </c:numRef>
          </c:val>
          <c:smooth val="0"/>
          <c:extLst>
            <c:ext xmlns:c16="http://schemas.microsoft.com/office/drawing/2014/chart" uri="{C3380CC4-5D6E-409C-BE32-E72D297353CC}">
              <c16:uniqueId val="{00000001-EF5B-4872-9F1C-F52F7D1E3FB5}"/>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6B5-48F1-8519-8FBF13AA57DE}"/>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quot;-&quot;">
                  <c:v>0.05</c:v>
                </c:pt>
              </c:numCache>
            </c:numRef>
          </c:val>
          <c:smooth val="0"/>
          <c:extLst>
            <c:ext xmlns:c16="http://schemas.microsoft.com/office/drawing/2014/chart" uri="{C3380CC4-5D6E-409C-BE32-E72D297353CC}">
              <c16:uniqueId val="{00000001-56B5-48F1-8519-8FBF13AA57DE}"/>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18E-410B-93D7-8DC0BCC2C38F}"/>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101.24</c:v>
                </c:pt>
                <c:pt idx="1">
                  <c:v>124.9</c:v>
                </c:pt>
                <c:pt idx="2">
                  <c:v>124.8</c:v>
                </c:pt>
                <c:pt idx="3">
                  <c:v>120.64</c:v>
                </c:pt>
                <c:pt idx="4">
                  <c:v>100.31</c:v>
                </c:pt>
              </c:numCache>
            </c:numRef>
          </c:val>
          <c:smooth val="0"/>
          <c:extLst>
            <c:ext xmlns:c16="http://schemas.microsoft.com/office/drawing/2014/chart" uri="{C3380CC4-5D6E-409C-BE32-E72D297353CC}">
              <c16:uniqueId val="{00000001-218E-410B-93D7-8DC0BCC2C38F}"/>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55.54</c:v>
                </c:pt>
                <c:pt idx="1">
                  <c:v>47.8</c:v>
                </c:pt>
                <c:pt idx="2">
                  <c:v>28.7</c:v>
                </c:pt>
                <c:pt idx="3">
                  <c:v>28.25</c:v>
                </c:pt>
                <c:pt idx="4">
                  <c:v>31.82</c:v>
                </c:pt>
              </c:numCache>
            </c:numRef>
          </c:val>
          <c:extLst>
            <c:ext xmlns:c16="http://schemas.microsoft.com/office/drawing/2014/chart" uri="{C3380CC4-5D6E-409C-BE32-E72D297353CC}">
              <c16:uniqueId val="{00000000-A880-4470-B4BF-F4835F0B0B69}"/>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37.24</c:v>
                </c:pt>
                <c:pt idx="1">
                  <c:v>33.58</c:v>
                </c:pt>
                <c:pt idx="2">
                  <c:v>35.42</c:v>
                </c:pt>
                <c:pt idx="3">
                  <c:v>39.82</c:v>
                </c:pt>
                <c:pt idx="4">
                  <c:v>41.03</c:v>
                </c:pt>
              </c:numCache>
            </c:numRef>
          </c:val>
          <c:smooth val="0"/>
          <c:extLst>
            <c:ext xmlns:c16="http://schemas.microsoft.com/office/drawing/2014/chart" uri="{C3380CC4-5D6E-409C-BE32-E72D297353CC}">
              <c16:uniqueId val="{00000001-A880-4470-B4BF-F4835F0B0B69}"/>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1210.93</c:v>
                </c:pt>
                <c:pt idx="1">
                  <c:v>1158.99</c:v>
                </c:pt>
                <c:pt idx="2">
                  <c:v>1039.6199999999999</c:v>
                </c:pt>
                <c:pt idx="3">
                  <c:v>927.72</c:v>
                </c:pt>
                <c:pt idx="4">
                  <c:v>813.53</c:v>
                </c:pt>
              </c:numCache>
            </c:numRef>
          </c:val>
          <c:extLst>
            <c:ext xmlns:c16="http://schemas.microsoft.com/office/drawing/2014/chart" uri="{C3380CC4-5D6E-409C-BE32-E72D297353CC}">
              <c16:uniqueId val="{00000000-AA1D-4832-90AF-DE708A21CC01}"/>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783.8</c:v>
                </c:pt>
                <c:pt idx="1">
                  <c:v>778.81</c:v>
                </c:pt>
                <c:pt idx="2">
                  <c:v>718.49</c:v>
                </c:pt>
                <c:pt idx="3">
                  <c:v>743.31</c:v>
                </c:pt>
                <c:pt idx="4">
                  <c:v>796.8</c:v>
                </c:pt>
              </c:numCache>
            </c:numRef>
          </c:val>
          <c:smooth val="0"/>
          <c:extLst>
            <c:ext xmlns:c16="http://schemas.microsoft.com/office/drawing/2014/chart" uri="{C3380CC4-5D6E-409C-BE32-E72D297353CC}">
              <c16:uniqueId val="{00000001-AA1D-4832-90AF-DE708A21CC01}"/>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62.78</c:v>
                </c:pt>
                <c:pt idx="1">
                  <c:v>62.82</c:v>
                </c:pt>
                <c:pt idx="2">
                  <c:v>58.76</c:v>
                </c:pt>
                <c:pt idx="3">
                  <c:v>61.09</c:v>
                </c:pt>
                <c:pt idx="4">
                  <c:v>53.7</c:v>
                </c:pt>
              </c:numCache>
            </c:numRef>
          </c:val>
          <c:extLst>
            <c:ext xmlns:c16="http://schemas.microsoft.com/office/drawing/2014/chart" uri="{C3380CC4-5D6E-409C-BE32-E72D297353CC}">
              <c16:uniqueId val="{00000000-8B98-4BDF-88D4-46599E6ED429}"/>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68.11</c:v>
                </c:pt>
                <c:pt idx="1">
                  <c:v>67.23</c:v>
                </c:pt>
                <c:pt idx="2">
                  <c:v>61.82</c:v>
                </c:pt>
                <c:pt idx="3">
                  <c:v>61.15</c:v>
                </c:pt>
                <c:pt idx="4">
                  <c:v>58.41</c:v>
                </c:pt>
              </c:numCache>
            </c:numRef>
          </c:val>
          <c:smooth val="0"/>
          <c:extLst>
            <c:ext xmlns:c16="http://schemas.microsoft.com/office/drawing/2014/chart" uri="{C3380CC4-5D6E-409C-BE32-E72D297353CC}">
              <c16:uniqueId val="{00000001-8B98-4BDF-88D4-46599E6ED429}"/>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230.73</c:v>
                </c:pt>
                <c:pt idx="1">
                  <c:v>231.74</c:v>
                </c:pt>
                <c:pt idx="2">
                  <c:v>249.1</c:v>
                </c:pt>
                <c:pt idx="3">
                  <c:v>241.04</c:v>
                </c:pt>
                <c:pt idx="4">
                  <c:v>275.14</c:v>
                </c:pt>
              </c:numCache>
            </c:numRef>
          </c:val>
          <c:extLst>
            <c:ext xmlns:c16="http://schemas.microsoft.com/office/drawing/2014/chart" uri="{C3380CC4-5D6E-409C-BE32-E72D297353CC}">
              <c16:uniqueId val="{00000000-BAF3-4F0F-A6BB-07FAEC61802B}"/>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222.41</c:v>
                </c:pt>
                <c:pt idx="1">
                  <c:v>228.21</c:v>
                </c:pt>
                <c:pt idx="2">
                  <c:v>246.9</c:v>
                </c:pt>
                <c:pt idx="3">
                  <c:v>250.43</c:v>
                </c:pt>
                <c:pt idx="4">
                  <c:v>267.33999999999997</c:v>
                </c:pt>
              </c:numCache>
            </c:numRef>
          </c:val>
          <c:smooth val="0"/>
          <c:extLst>
            <c:ext xmlns:c16="http://schemas.microsoft.com/office/drawing/2014/chart" uri="{C3380CC4-5D6E-409C-BE32-E72D297353CC}">
              <c16:uniqueId val="{00000001-BAF3-4F0F-A6BB-07FAEC61802B}"/>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【102.74】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【798.10】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【286.33】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J1"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山口県　長門市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4" t="str">
        <f>データ!I6</f>
        <v>法適用</v>
      </c>
      <c r="C8" s="34"/>
      <c r="D8" s="34"/>
      <c r="E8" s="34"/>
      <c r="F8" s="34"/>
      <c r="G8" s="34"/>
      <c r="H8" s="34"/>
      <c r="I8" s="34" t="str">
        <f>データ!J6</f>
        <v>下水道事業</v>
      </c>
      <c r="J8" s="34"/>
      <c r="K8" s="34"/>
      <c r="L8" s="34"/>
      <c r="M8" s="34"/>
      <c r="N8" s="34"/>
      <c r="O8" s="34"/>
      <c r="P8" s="34" t="str">
        <f>データ!K6</f>
        <v>農業集落排水</v>
      </c>
      <c r="Q8" s="34"/>
      <c r="R8" s="34"/>
      <c r="S8" s="34"/>
      <c r="T8" s="34"/>
      <c r="U8" s="34"/>
      <c r="V8" s="34"/>
      <c r="W8" s="34" t="str">
        <f>データ!L6</f>
        <v>F1</v>
      </c>
      <c r="X8" s="34"/>
      <c r="Y8" s="34"/>
      <c r="Z8" s="34"/>
      <c r="AA8" s="34"/>
      <c r="AB8" s="34"/>
      <c r="AC8" s="34"/>
      <c r="AD8" s="35" t="str">
        <f>データ!$M$6</f>
        <v>非設置</v>
      </c>
      <c r="AE8" s="35"/>
      <c r="AF8" s="35"/>
      <c r="AG8" s="35"/>
      <c r="AH8" s="35"/>
      <c r="AI8" s="35"/>
      <c r="AJ8" s="35"/>
      <c r="AK8" s="3"/>
      <c r="AL8" s="36">
        <f>データ!S6</f>
        <v>30207</v>
      </c>
      <c r="AM8" s="36"/>
      <c r="AN8" s="36"/>
      <c r="AO8" s="36"/>
      <c r="AP8" s="36"/>
      <c r="AQ8" s="36"/>
      <c r="AR8" s="36"/>
      <c r="AS8" s="36"/>
      <c r="AT8" s="37">
        <f>データ!T6</f>
        <v>357.31</v>
      </c>
      <c r="AU8" s="37"/>
      <c r="AV8" s="37"/>
      <c r="AW8" s="37"/>
      <c r="AX8" s="37"/>
      <c r="AY8" s="37"/>
      <c r="AZ8" s="37"/>
      <c r="BA8" s="37"/>
      <c r="BB8" s="37">
        <f>データ!U6</f>
        <v>84.54</v>
      </c>
      <c r="BC8" s="37"/>
      <c r="BD8" s="37"/>
      <c r="BE8" s="37"/>
      <c r="BF8" s="37"/>
      <c r="BG8" s="37"/>
      <c r="BH8" s="37"/>
      <c r="BI8" s="37"/>
      <c r="BJ8" s="3"/>
      <c r="BK8" s="3"/>
      <c r="BL8" s="38" t="s">
        <v>10</v>
      </c>
      <c r="BM8" s="39"/>
      <c r="BN8" s="40" t="s">
        <v>11</v>
      </c>
      <c r="BO8" s="40"/>
      <c r="BP8" s="40"/>
      <c r="BQ8" s="40"/>
      <c r="BR8" s="40"/>
      <c r="BS8" s="40"/>
      <c r="BT8" s="40"/>
      <c r="BU8" s="40"/>
      <c r="BV8" s="40"/>
      <c r="BW8" s="40"/>
      <c r="BX8" s="40"/>
      <c r="BY8" s="41"/>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7" t="str">
        <f>データ!N6</f>
        <v>-</v>
      </c>
      <c r="C10" s="37"/>
      <c r="D10" s="37"/>
      <c r="E10" s="37"/>
      <c r="F10" s="37"/>
      <c r="G10" s="37"/>
      <c r="H10" s="37"/>
      <c r="I10" s="37">
        <f>データ!O6</f>
        <v>86.66</v>
      </c>
      <c r="J10" s="37"/>
      <c r="K10" s="37"/>
      <c r="L10" s="37"/>
      <c r="M10" s="37"/>
      <c r="N10" s="37"/>
      <c r="O10" s="37"/>
      <c r="P10" s="37">
        <f>データ!P6</f>
        <v>29.69</v>
      </c>
      <c r="Q10" s="37"/>
      <c r="R10" s="37"/>
      <c r="S10" s="37"/>
      <c r="T10" s="37"/>
      <c r="U10" s="37"/>
      <c r="V10" s="37"/>
      <c r="W10" s="37">
        <f>データ!Q6</f>
        <v>81.319999999999993</v>
      </c>
      <c r="X10" s="37"/>
      <c r="Y10" s="37"/>
      <c r="Z10" s="37"/>
      <c r="AA10" s="37"/>
      <c r="AB10" s="37"/>
      <c r="AC10" s="37"/>
      <c r="AD10" s="36">
        <f>データ!R6</f>
        <v>2915</v>
      </c>
      <c r="AE10" s="36"/>
      <c r="AF10" s="36"/>
      <c r="AG10" s="36"/>
      <c r="AH10" s="36"/>
      <c r="AI10" s="36"/>
      <c r="AJ10" s="36"/>
      <c r="AK10" s="2"/>
      <c r="AL10" s="36">
        <f>データ!V6</f>
        <v>8899</v>
      </c>
      <c r="AM10" s="36"/>
      <c r="AN10" s="36"/>
      <c r="AO10" s="36"/>
      <c r="AP10" s="36"/>
      <c r="AQ10" s="36"/>
      <c r="AR10" s="36"/>
      <c r="AS10" s="36"/>
      <c r="AT10" s="37">
        <f>データ!W6</f>
        <v>6.4</v>
      </c>
      <c r="AU10" s="37"/>
      <c r="AV10" s="37"/>
      <c r="AW10" s="37"/>
      <c r="AX10" s="37"/>
      <c r="AY10" s="37"/>
      <c r="AZ10" s="37"/>
      <c r="BA10" s="37"/>
      <c r="BB10" s="37">
        <f>データ!X6</f>
        <v>1390.47</v>
      </c>
      <c r="BC10" s="37"/>
      <c r="BD10" s="37"/>
      <c r="BE10" s="37"/>
      <c r="BF10" s="37"/>
      <c r="BG10" s="37"/>
      <c r="BH10" s="37"/>
      <c r="BI10" s="37"/>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117</v>
      </c>
      <c r="BM16" s="65"/>
      <c r="BN16" s="65"/>
      <c r="BO16" s="65"/>
      <c r="BP16" s="65"/>
      <c r="BQ16" s="65"/>
      <c r="BR16" s="65"/>
      <c r="BS16" s="65"/>
      <c r="BT16" s="65"/>
      <c r="BU16" s="65"/>
      <c r="BV16" s="65"/>
      <c r="BW16" s="65"/>
      <c r="BX16" s="65"/>
      <c r="BY16" s="65"/>
      <c r="BZ16" s="6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115</v>
      </c>
      <c r="BM47" s="65"/>
      <c r="BN47" s="65"/>
      <c r="BO47" s="65"/>
      <c r="BP47" s="65"/>
      <c r="BQ47" s="65"/>
      <c r="BR47" s="65"/>
      <c r="BS47" s="65"/>
      <c r="BT47" s="65"/>
      <c r="BU47" s="65"/>
      <c r="BV47" s="65"/>
      <c r="BW47" s="65"/>
      <c r="BX47" s="65"/>
      <c r="BY47" s="65"/>
      <c r="BZ47" s="66"/>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1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116</v>
      </c>
      <c r="BM66" s="65"/>
      <c r="BN66" s="65"/>
      <c r="BO66" s="65"/>
      <c r="BP66" s="65"/>
      <c r="BQ66" s="65"/>
      <c r="BR66" s="65"/>
      <c r="BS66" s="65"/>
      <c r="BT66" s="65"/>
      <c r="BU66" s="65"/>
      <c r="BV66" s="65"/>
      <c r="BW66" s="65"/>
      <c r="BX66" s="65"/>
      <c r="BY66" s="65"/>
      <c r="BZ66" s="66"/>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【104.30】</v>
      </c>
      <c r="F85" s="12" t="str">
        <f>データ!AT6</f>
        <v>【102.74】</v>
      </c>
      <c r="G85" s="12" t="str">
        <f>データ!BE6</f>
        <v>【47.19】</v>
      </c>
      <c r="H85" s="12" t="str">
        <f>データ!BP6</f>
        <v>【798.10】</v>
      </c>
      <c r="I85" s="12" t="str">
        <f>データ!CA6</f>
        <v>【54.51】</v>
      </c>
      <c r="J85" s="12" t="str">
        <f>データ!CL6</f>
        <v>【286.33】</v>
      </c>
      <c r="K85" s="12" t="str">
        <f>データ!CW6</f>
        <v>【49.92】</v>
      </c>
      <c r="L85" s="12" t="str">
        <f>データ!DH6</f>
        <v>【87.80】</v>
      </c>
      <c r="M85" s="12" t="str">
        <f>データ!DS6</f>
        <v>【28.46】</v>
      </c>
      <c r="N85" s="12" t="str">
        <f>データ!ED6</f>
        <v>【0.03】</v>
      </c>
      <c r="O85" s="12" t="str">
        <f>データ!EO6</f>
        <v>【0.02】</v>
      </c>
    </row>
  </sheetData>
  <sheetProtection algorithmName="SHA-512" hashValue="gkwkKwId4oi1mXbrHeSbcjawg/skATgDXqNIsNKiqU7oYBSGXW/0fC3tO5vOYOI2bY7JTGI2FXU8NMW4M24l5A==" saltValue="5MHkftemfQBEOqMzXeji7g=="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352110</v>
      </c>
      <c r="D6" s="19">
        <f t="shared" si="3"/>
        <v>46</v>
      </c>
      <c r="E6" s="19">
        <f t="shared" si="3"/>
        <v>17</v>
      </c>
      <c r="F6" s="19">
        <f t="shared" si="3"/>
        <v>5</v>
      </c>
      <c r="G6" s="19">
        <f t="shared" si="3"/>
        <v>0</v>
      </c>
      <c r="H6" s="19" t="str">
        <f t="shared" si="3"/>
        <v>山口県　長門市</v>
      </c>
      <c r="I6" s="19" t="str">
        <f t="shared" si="3"/>
        <v>法適用</v>
      </c>
      <c r="J6" s="19" t="str">
        <f t="shared" si="3"/>
        <v>下水道事業</v>
      </c>
      <c r="K6" s="19" t="str">
        <f t="shared" si="3"/>
        <v>農業集落排水</v>
      </c>
      <c r="L6" s="19" t="str">
        <f t="shared" si="3"/>
        <v>F1</v>
      </c>
      <c r="M6" s="19" t="str">
        <f t="shared" si="3"/>
        <v>非設置</v>
      </c>
      <c r="N6" s="20" t="str">
        <f t="shared" si="3"/>
        <v>-</v>
      </c>
      <c r="O6" s="20">
        <f t="shared" si="3"/>
        <v>86.66</v>
      </c>
      <c r="P6" s="20">
        <f t="shared" si="3"/>
        <v>29.69</v>
      </c>
      <c r="Q6" s="20">
        <f t="shared" si="3"/>
        <v>81.319999999999993</v>
      </c>
      <c r="R6" s="20">
        <f t="shared" si="3"/>
        <v>2915</v>
      </c>
      <c r="S6" s="20">
        <f t="shared" si="3"/>
        <v>30207</v>
      </c>
      <c r="T6" s="20">
        <f t="shared" si="3"/>
        <v>357.31</v>
      </c>
      <c r="U6" s="20">
        <f t="shared" si="3"/>
        <v>84.54</v>
      </c>
      <c r="V6" s="20">
        <f t="shared" si="3"/>
        <v>8899</v>
      </c>
      <c r="W6" s="20">
        <f t="shared" si="3"/>
        <v>6.4</v>
      </c>
      <c r="X6" s="20">
        <f t="shared" si="3"/>
        <v>1390.47</v>
      </c>
      <c r="Y6" s="21">
        <f>IF(Y7="",NA(),Y7)</f>
        <v>100</v>
      </c>
      <c r="Z6" s="21">
        <f t="shared" ref="Z6:AH6" si="4">IF(Z7="",NA(),Z7)</f>
        <v>100.07</v>
      </c>
      <c r="AA6" s="21">
        <f t="shared" si="4"/>
        <v>100.07</v>
      </c>
      <c r="AB6" s="21">
        <f t="shared" si="4"/>
        <v>100</v>
      </c>
      <c r="AC6" s="21">
        <f t="shared" si="4"/>
        <v>100</v>
      </c>
      <c r="AD6" s="21">
        <f t="shared" si="4"/>
        <v>103.09</v>
      </c>
      <c r="AE6" s="21">
        <f t="shared" si="4"/>
        <v>102.11</v>
      </c>
      <c r="AF6" s="21">
        <f t="shared" si="4"/>
        <v>101.91</v>
      </c>
      <c r="AG6" s="21">
        <f t="shared" si="4"/>
        <v>103.07</v>
      </c>
      <c r="AH6" s="21">
        <f t="shared" si="4"/>
        <v>103.04</v>
      </c>
      <c r="AI6" s="20" t="str">
        <f>IF(AI7="","",IF(AI7="-","【-】","【"&amp;SUBSTITUTE(TEXT(AI7,"#,##0.00"),"-","△")&amp;"】"))</f>
        <v>【104.30】</v>
      </c>
      <c r="AJ6" s="20">
        <f>IF(AJ7="",NA(),AJ7)</f>
        <v>0</v>
      </c>
      <c r="AK6" s="20">
        <f t="shared" ref="AK6:AS6" si="5">IF(AK7="",NA(),AK7)</f>
        <v>0</v>
      </c>
      <c r="AL6" s="20">
        <f t="shared" si="5"/>
        <v>0</v>
      </c>
      <c r="AM6" s="20">
        <f t="shared" si="5"/>
        <v>0</v>
      </c>
      <c r="AN6" s="20">
        <f t="shared" si="5"/>
        <v>0</v>
      </c>
      <c r="AO6" s="21">
        <f t="shared" si="5"/>
        <v>101.24</v>
      </c>
      <c r="AP6" s="21">
        <f t="shared" si="5"/>
        <v>124.9</v>
      </c>
      <c r="AQ6" s="21">
        <f t="shared" si="5"/>
        <v>124.8</v>
      </c>
      <c r="AR6" s="21">
        <f t="shared" si="5"/>
        <v>120.64</v>
      </c>
      <c r="AS6" s="21">
        <f t="shared" si="5"/>
        <v>100.31</v>
      </c>
      <c r="AT6" s="20" t="str">
        <f>IF(AT7="","",IF(AT7="-","【-】","【"&amp;SUBSTITUTE(TEXT(AT7,"#,##0.00"),"-","△")&amp;"】"))</f>
        <v>【102.74】</v>
      </c>
      <c r="AU6" s="21">
        <f>IF(AU7="",NA(),AU7)</f>
        <v>55.54</v>
      </c>
      <c r="AV6" s="21">
        <f t="shared" ref="AV6:BD6" si="6">IF(AV7="",NA(),AV7)</f>
        <v>47.8</v>
      </c>
      <c r="AW6" s="21">
        <f t="shared" si="6"/>
        <v>28.7</v>
      </c>
      <c r="AX6" s="21">
        <f t="shared" si="6"/>
        <v>28.25</v>
      </c>
      <c r="AY6" s="21">
        <f t="shared" si="6"/>
        <v>31.82</v>
      </c>
      <c r="AZ6" s="21">
        <f t="shared" si="6"/>
        <v>37.24</v>
      </c>
      <c r="BA6" s="21">
        <f t="shared" si="6"/>
        <v>33.58</v>
      </c>
      <c r="BB6" s="21">
        <f t="shared" si="6"/>
        <v>35.42</v>
      </c>
      <c r="BC6" s="21">
        <f t="shared" si="6"/>
        <v>39.82</v>
      </c>
      <c r="BD6" s="21">
        <f t="shared" si="6"/>
        <v>41.03</v>
      </c>
      <c r="BE6" s="20" t="str">
        <f>IF(BE7="","",IF(BE7="-","【-】","【"&amp;SUBSTITUTE(TEXT(BE7,"#,##0.00"),"-","△")&amp;"】"))</f>
        <v>【47.19】</v>
      </c>
      <c r="BF6" s="21">
        <f>IF(BF7="",NA(),BF7)</f>
        <v>1210.93</v>
      </c>
      <c r="BG6" s="21">
        <f t="shared" ref="BG6:BO6" si="7">IF(BG7="",NA(),BG7)</f>
        <v>1158.99</v>
      </c>
      <c r="BH6" s="21">
        <f t="shared" si="7"/>
        <v>1039.6199999999999</v>
      </c>
      <c r="BI6" s="21">
        <f t="shared" si="7"/>
        <v>927.72</v>
      </c>
      <c r="BJ6" s="21">
        <f t="shared" si="7"/>
        <v>813.53</v>
      </c>
      <c r="BK6" s="21">
        <f t="shared" si="7"/>
        <v>783.8</v>
      </c>
      <c r="BL6" s="21">
        <f t="shared" si="7"/>
        <v>778.81</v>
      </c>
      <c r="BM6" s="21">
        <f t="shared" si="7"/>
        <v>718.49</v>
      </c>
      <c r="BN6" s="21">
        <f t="shared" si="7"/>
        <v>743.31</v>
      </c>
      <c r="BO6" s="21">
        <f t="shared" si="7"/>
        <v>796.8</v>
      </c>
      <c r="BP6" s="20" t="str">
        <f>IF(BP7="","",IF(BP7="-","【-】","【"&amp;SUBSTITUTE(TEXT(BP7,"#,##0.00"),"-","△")&amp;"】"))</f>
        <v>【798.10】</v>
      </c>
      <c r="BQ6" s="21">
        <f>IF(BQ7="",NA(),BQ7)</f>
        <v>62.78</v>
      </c>
      <c r="BR6" s="21">
        <f t="shared" ref="BR6:BZ6" si="8">IF(BR7="",NA(),BR7)</f>
        <v>62.82</v>
      </c>
      <c r="BS6" s="21">
        <f t="shared" si="8"/>
        <v>58.76</v>
      </c>
      <c r="BT6" s="21">
        <f t="shared" si="8"/>
        <v>61.09</v>
      </c>
      <c r="BU6" s="21">
        <f t="shared" si="8"/>
        <v>53.7</v>
      </c>
      <c r="BV6" s="21">
        <f t="shared" si="8"/>
        <v>68.11</v>
      </c>
      <c r="BW6" s="21">
        <f t="shared" si="8"/>
        <v>67.23</v>
      </c>
      <c r="BX6" s="21">
        <f t="shared" si="8"/>
        <v>61.82</v>
      </c>
      <c r="BY6" s="21">
        <f t="shared" si="8"/>
        <v>61.15</v>
      </c>
      <c r="BZ6" s="21">
        <f t="shared" si="8"/>
        <v>58.41</v>
      </c>
      <c r="CA6" s="20" t="str">
        <f>IF(CA7="","",IF(CA7="-","【-】","【"&amp;SUBSTITUTE(TEXT(CA7,"#,##0.00"),"-","△")&amp;"】"))</f>
        <v>【54.51】</v>
      </c>
      <c r="CB6" s="21">
        <f>IF(CB7="",NA(),CB7)</f>
        <v>230.73</v>
      </c>
      <c r="CC6" s="21">
        <f t="shared" ref="CC6:CK6" si="9">IF(CC7="",NA(),CC7)</f>
        <v>231.74</v>
      </c>
      <c r="CD6" s="21">
        <f t="shared" si="9"/>
        <v>249.1</v>
      </c>
      <c r="CE6" s="21">
        <f t="shared" si="9"/>
        <v>241.04</v>
      </c>
      <c r="CF6" s="21">
        <f t="shared" si="9"/>
        <v>275.14</v>
      </c>
      <c r="CG6" s="21">
        <f t="shared" si="9"/>
        <v>222.41</v>
      </c>
      <c r="CH6" s="21">
        <f t="shared" si="9"/>
        <v>228.21</v>
      </c>
      <c r="CI6" s="21">
        <f t="shared" si="9"/>
        <v>246.9</v>
      </c>
      <c r="CJ6" s="21">
        <f t="shared" si="9"/>
        <v>250.43</v>
      </c>
      <c r="CK6" s="21">
        <f t="shared" si="9"/>
        <v>267.33999999999997</v>
      </c>
      <c r="CL6" s="20" t="str">
        <f>IF(CL7="","",IF(CL7="-","【-】","【"&amp;SUBSTITUTE(TEXT(CL7,"#,##0.00"),"-","△")&amp;"】"))</f>
        <v>【286.33】</v>
      </c>
      <c r="CM6" s="21">
        <f>IF(CM7="",NA(),CM7)</f>
        <v>53.42</v>
      </c>
      <c r="CN6" s="21">
        <f t="shared" ref="CN6:CV6" si="10">IF(CN7="",NA(),CN7)</f>
        <v>53.26</v>
      </c>
      <c r="CO6" s="21">
        <f t="shared" si="10"/>
        <v>50.85</v>
      </c>
      <c r="CP6" s="21">
        <f t="shared" si="10"/>
        <v>49.88</v>
      </c>
      <c r="CQ6" s="21">
        <f t="shared" si="10"/>
        <v>48.81</v>
      </c>
      <c r="CR6" s="21">
        <f t="shared" si="10"/>
        <v>55.26</v>
      </c>
      <c r="CS6" s="21">
        <f t="shared" si="10"/>
        <v>54.54</v>
      </c>
      <c r="CT6" s="21">
        <f t="shared" si="10"/>
        <v>52.9</v>
      </c>
      <c r="CU6" s="21">
        <f t="shared" si="10"/>
        <v>52.63</v>
      </c>
      <c r="CV6" s="21">
        <f t="shared" si="10"/>
        <v>52.34</v>
      </c>
      <c r="CW6" s="20" t="str">
        <f>IF(CW7="","",IF(CW7="-","【-】","【"&amp;SUBSTITUTE(TEXT(CW7,"#,##0.00"),"-","△")&amp;"】"))</f>
        <v>【49.92】</v>
      </c>
      <c r="CX6" s="21">
        <f>IF(CX7="",NA(),CX7)</f>
        <v>81.53</v>
      </c>
      <c r="CY6" s="21">
        <f t="shared" ref="CY6:DG6" si="11">IF(CY7="",NA(),CY7)</f>
        <v>81.709999999999994</v>
      </c>
      <c r="CZ6" s="21">
        <f t="shared" si="11"/>
        <v>79.569999999999993</v>
      </c>
      <c r="DA6" s="21">
        <f t="shared" si="11"/>
        <v>78.849999999999994</v>
      </c>
      <c r="DB6" s="21">
        <f t="shared" si="11"/>
        <v>77.22</v>
      </c>
      <c r="DC6" s="21">
        <f t="shared" si="11"/>
        <v>90.52</v>
      </c>
      <c r="DD6" s="21">
        <f t="shared" si="11"/>
        <v>90.3</v>
      </c>
      <c r="DE6" s="21">
        <f t="shared" si="11"/>
        <v>90.3</v>
      </c>
      <c r="DF6" s="21">
        <f t="shared" si="11"/>
        <v>90.32</v>
      </c>
      <c r="DG6" s="21">
        <f t="shared" si="11"/>
        <v>90.05</v>
      </c>
      <c r="DH6" s="20" t="str">
        <f>IF(DH7="","",IF(DH7="-","【-】","【"&amp;SUBSTITUTE(TEXT(DH7,"#,##0.00"),"-","△")&amp;"】"))</f>
        <v>【87.80】</v>
      </c>
      <c r="DI6" s="21">
        <f>IF(DI7="",NA(),DI7)</f>
        <v>18.27</v>
      </c>
      <c r="DJ6" s="21">
        <f t="shared" ref="DJ6:DR6" si="12">IF(DJ7="",NA(),DJ7)</f>
        <v>21.25</v>
      </c>
      <c r="DK6" s="21">
        <f t="shared" si="12"/>
        <v>24.36</v>
      </c>
      <c r="DL6" s="21">
        <f t="shared" si="12"/>
        <v>27.37</v>
      </c>
      <c r="DM6" s="21">
        <f t="shared" si="12"/>
        <v>30.41</v>
      </c>
      <c r="DN6" s="21">
        <f t="shared" si="12"/>
        <v>24.8</v>
      </c>
      <c r="DO6" s="21">
        <f t="shared" si="12"/>
        <v>28.12</v>
      </c>
      <c r="DP6" s="21">
        <f t="shared" si="12"/>
        <v>28.79</v>
      </c>
      <c r="DQ6" s="21">
        <f t="shared" si="12"/>
        <v>30.5</v>
      </c>
      <c r="DR6" s="21">
        <f t="shared" si="12"/>
        <v>30.49</v>
      </c>
      <c r="DS6" s="20" t="str">
        <f>IF(DS7="","",IF(DS7="-","【-】","【"&amp;SUBSTITUTE(TEXT(DS7,"#,##0.00"),"-","△")&amp;"】"))</f>
        <v>【28.46】</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0">
        <f t="shared" si="13"/>
        <v>0</v>
      </c>
      <c r="EC6" s="21">
        <f t="shared" si="13"/>
        <v>0.05</v>
      </c>
      <c r="ED6" s="20" t="str">
        <f>IF(ED7="","",IF(ED7="-","【-】","【"&amp;SUBSTITUTE(TEXT(ED7,"#,##0.00"),"-","△")&amp;"】"))</f>
        <v>【0.03】</v>
      </c>
      <c r="EE6" s="20">
        <f>IF(EE7="",NA(),EE7)</f>
        <v>0</v>
      </c>
      <c r="EF6" s="20">
        <f t="shared" ref="EF6:EN6" si="14">IF(EF7="",NA(),EF7)</f>
        <v>0</v>
      </c>
      <c r="EG6" s="20">
        <f t="shared" si="14"/>
        <v>0</v>
      </c>
      <c r="EH6" s="20">
        <f t="shared" si="14"/>
        <v>0</v>
      </c>
      <c r="EI6" s="20">
        <f t="shared" si="14"/>
        <v>0</v>
      </c>
      <c r="EJ6" s="21">
        <f t="shared" si="14"/>
        <v>0.02</v>
      </c>
      <c r="EK6" s="21">
        <f t="shared" si="14"/>
        <v>0.01</v>
      </c>
      <c r="EL6" s="21">
        <f t="shared" si="14"/>
        <v>0.01</v>
      </c>
      <c r="EM6" s="21">
        <f t="shared" si="14"/>
        <v>0.02</v>
      </c>
      <c r="EN6" s="21">
        <f t="shared" si="14"/>
        <v>0.02</v>
      </c>
      <c r="EO6" s="20" t="str">
        <f>IF(EO7="","",IF(EO7="-","【-】","【"&amp;SUBSTITUTE(TEXT(EO7,"#,##0.00"),"-","△")&amp;"】"))</f>
        <v>【0.02】</v>
      </c>
    </row>
    <row r="7" spans="1:148" s="22" customFormat="1" x14ac:dyDescent="0.15">
      <c r="A7" s="14"/>
      <c r="B7" s="23">
        <v>2024</v>
      </c>
      <c r="C7" s="23">
        <v>352110</v>
      </c>
      <c r="D7" s="23">
        <v>46</v>
      </c>
      <c r="E7" s="23">
        <v>17</v>
      </c>
      <c r="F7" s="23">
        <v>5</v>
      </c>
      <c r="G7" s="23">
        <v>0</v>
      </c>
      <c r="H7" s="23" t="s">
        <v>96</v>
      </c>
      <c r="I7" s="23" t="s">
        <v>97</v>
      </c>
      <c r="J7" s="23" t="s">
        <v>98</v>
      </c>
      <c r="K7" s="23" t="s">
        <v>99</v>
      </c>
      <c r="L7" s="23" t="s">
        <v>100</v>
      </c>
      <c r="M7" s="23" t="s">
        <v>101</v>
      </c>
      <c r="N7" s="24" t="s">
        <v>102</v>
      </c>
      <c r="O7" s="24">
        <v>86.66</v>
      </c>
      <c r="P7" s="24">
        <v>29.69</v>
      </c>
      <c r="Q7" s="24">
        <v>81.319999999999993</v>
      </c>
      <c r="R7" s="24">
        <v>2915</v>
      </c>
      <c r="S7" s="24">
        <v>30207</v>
      </c>
      <c r="T7" s="24">
        <v>357.31</v>
      </c>
      <c r="U7" s="24">
        <v>84.54</v>
      </c>
      <c r="V7" s="24">
        <v>8899</v>
      </c>
      <c r="W7" s="24">
        <v>6.4</v>
      </c>
      <c r="X7" s="24">
        <v>1390.47</v>
      </c>
      <c r="Y7" s="24">
        <v>100</v>
      </c>
      <c r="Z7" s="24">
        <v>100.07</v>
      </c>
      <c r="AA7" s="24">
        <v>100.07</v>
      </c>
      <c r="AB7" s="24">
        <v>100</v>
      </c>
      <c r="AC7" s="24">
        <v>100</v>
      </c>
      <c r="AD7" s="24">
        <v>103.09</v>
      </c>
      <c r="AE7" s="24">
        <v>102.11</v>
      </c>
      <c r="AF7" s="24">
        <v>101.91</v>
      </c>
      <c r="AG7" s="24">
        <v>103.07</v>
      </c>
      <c r="AH7" s="24">
        <v>103.04</v>
      </c>
      <c r="AI7" s="24">
        <v>104.3</v>
      </c>
      <c r="AJ7" s="24">
        <v>0</v>
      </c>
      <c r="AK7" s="24">
        <v>0</v>
      </c>
      <c r="AL7" s="24">
        <v>0</v>
      </c>
      <c r="AM7" s="24">
        <v>0</v>
      </c>
      <c r="AN7" s="24">
        <v>0</v>
      </c>
      <c r="AO7" s="24">
        <v>101.24</v>
      </c>
      <c r="AP7" s="24">
        <v>124.9</v>
      </c>
      <c r="AQ7" s="24">
        <v>124.8</v>
      </c>
      <c r="AR7" s="24">
        <v>120.64</v>
      </c>
      <c r="AS7" s="24">
        <v>100.31</v>
      </c>
      <c r="AT7" s="24">
        <v>102.74</v>
      </c>
      <c r="AU7" s="24">
        <v>55.54</v>
      </c>
      <c r="AV7" s="24">
        <v>47.8</v>
      </c>
      <c r="AW7" s="24">
        <v>28.7</v>
      </c>
      <c r="AX7" s="24">
        <v>28.25</v>
      </c>
      <c r="AY7" s="24">
        <v>31.82</v>
      </c>
      <c r="AZ7" s="24">
        <v>37.24</v>
      </c>
      <c r="BA7" s="24">
        <v>33.58</v>
      </c>
      <c r="BB7" s="24">
        <v>35.42</v>
      </c>
      <c r="BC7" s="24">
        <v>39.82</v>
      </c>
      <c r="BD7" s="24">
        <v>41.03</v>
      </c>
      <c r="BE7" s="24">
        <v>47.19</v>
      </c>
      <c r="BF7" s="24">
        <v>1210.93</v>
      </c>
      <c r="BG7" s="24">
        <v>1158.99</v>
      </c>
      <c r="BH7" s="24">
        <v>1039.6199999999999</v>
      </c>
      <c r="BI7" s="24">
        <v>927.72</v>
      </c>
      <c r="BJ7" s="24">
        <v>813.53</v>
      </c>
      <c r="BK7" s="24">
        <v>783.8</v>
      </c>
      <c r="BL7" s="24">
        <v>778.81</v>
      </c>
      <c r="BM7" s="24">
        <v>718.49</v>
      </c>
      <c r="BN7" s="24">
        <v>743.31</v>
      </c>
      <c r="BO7" s="24">
        <v>796.8</v>
      </c>
      <c r="BP7" s="24">
        <v>798.1</v>
      </c>
      <c r="BQ7" s="24">
        <v>62.78</v>
      </c>
      <c r="BR7" s="24">
        <v>62.82</v>
      </c>
      <c r="BS7" s="24">
        <v>58.76</v>
      </c>
      <c r="BT7" s="24">
        <v>61.09</v>
      </c>
      <c r="BU7" s="24">
        <v>53.7</v>
      </c>
      <c r="BV7" s="24">
        <v>68.11</v>
      </c>
      <c r="BW7" s="24">
        <v>67.23</v>
      </c>
      <c r="BX7" s="24">
        <v>61.82</v>
      </c>
      <c r="BY7" s="24">
        <v>61.15</v>
      </c>
      <c r="BZ7" s="24">
        <v>58.41</v>
      </c>
      <c r="CA7" s="24">
        <v>54.51</v>
      </c>
      <c r="CB7" s="24">
        <v>230.73</v>
      </c>
      <c r="CC7" s="24">
        <v>231.74</v>
      </c>
      <c r="CD7" s="24">
        <v>249.1</v>
      </c>
      <c r="CE7" s="24">
        <v>241.04</v>
      </c>
      <c r="CF7" s="24">
        <v>275.14</v>
      </c>
      <c r="CG7" s="24">
        <v>222.41</v>
      </c>
      <c r="CH7" s="24">
        <v>228.21</v>
      </c>
      <c r="CI7" s="24">
        <v>246.9</v>
      </c>
      <c r="CJ7" s="24">
        <v>250.43</v>
      </c>
      <c r="CK7" s="24">
        <v>267.33999999999997</v>
      </c>
      <c r="CL7" s="24">
        <v>286.33</v>
      </c>
      <c r="CM7" s="24">
        <v>53.42</v>
      </c>
      <c r="CN7" s="24">
        <v>53.26</v>
      </c>
      <c r="CO7" s="24">
        <v>50.85</v>
      </c>
      <c r="CP7" s="24">
        <v>49.88</v>
      </c>
      <c r="CQ7" s="24">
        <v>48.81</v>
      </c>
      <c r="CR7" s="24">
        <v>55.26</v>
      </c>
      <c r="CS7" s="24">
        <v>54.54</v>
      </c>
      <c r="CT7" s="24">
        <v>52.9</v>
      </c>
      <c r="CU7" s="24">
        <v>52.63</v>
      </c>
      <c r="CV7" s="24">
        <v>52.34</v>
      </c>
      <c r="CW7" s="24">
        <v>49.92</v>
      </c>
      <c r="CX7" s="24">
        <v>81.53</v>
      </c>
      <c r="CY7" s="24">
        <v>81.709999999999994</v>
      </c>
      <c r="CZ7" s="24">
        <v>79.569999999999993</v>
      </c>
      <c r="DA7" s="24">
        <v>78.849999999999994</v>
      </c>
      <c r="DB7" s="24">
        <v>77.22</v>
      </c>
      <c r="DC7" s="24">
        <v>90.52</v>
      </c>
      <c r="DD7" s="24">
        <v>90.3</v>
      </c>
      <c r="DE7" s="24">
        <v>90.3</v>
      </c>
      <c r="DF7" s="24">
        <v>90.32</v>
      </c>
      <c r="DG7" s="24">
        <v>90.05</v>
      </c>
      <c r="DH7" s="24">
        <v>87.8</v>
      </c>
      <c r="DI7" s="24">
        <v>18.27</v>
      </c>
      <c r="DJ7" s="24">
        <v>21.25</v>
      </c>
      <c r="DK7" s="24">
        <v>24.36</v>
      </c>
      <c r="DL7" s="24">
        <v>27.37</v>
      </c>
      <c r="DM7" s="24">
        <v>30.41</v>
      </c>
      <c r="DN7" s="24">
        <v>24.8</v>
      </c>
      <c r="DO7" s="24">
        <v>28.12</v>
      </c>
      <c r="DP7" s="24">
        <v>28.79</v>
      </c>
      <c r="DQ7" s="24">
        <v>30.5</v>
      </c>
      <c r="DR7" s="24">
        <v>30.49</v>
      </c>
      <c r="DS7" s="24">
        <v>28.46</v>
      </c>
      <c r="DT7" s="24">
        <v>0</v>
      </c>
      <c r="DU7" s="24">
        <v>0</v>
      </c>
      <c r="DV7" s="24">
        <v>0</v>
      </c>
      <c r="DW7" s="24">
        <v>0</v>
      </c>
      <c r="DX7" s="24">
        <v>0</v>
      </c>
      <c r="DY7" s="24">
        <v>0</v>
      </c>
      <c r="DZ7" s="24">
        <v>0</v>
      </c>
      <c r="EA7" s="24">
        <v>0</v>
      </c>
      <c r="EB7" s="24">
        <v>0</v>
      </c>
      <c r="EC7" s="24">
        <v>0.05</v>
      </c>
      <c r="ED7" s="24">
        <v>0.03</v>
      </c>
      <c r="EE7" s="24">
        <v>0</v>
      </c>
      <c r="EF7" s="24">
        <v>0</v>
      </c>
      <c r="EG7" s="24">
        <v>0</v>
      </c>
      <c r="EH7" s="24">
        <v>0</v>
      </c>
      <c r="EI7" s="24">
        <v>0</v>
      </c>
      <c r="EJ7" s="24">
        <v>0.02</v>
      </c>
      <c r="EK7" s="24">
        <v>0.01</v>
      </c>
      <c r="EL7" s="24">
        <v>0.01</v>
      </c>
      <c r="EM7" s="24">
        <v>0.02</v>
      </c>
      <c r="EN7" s="24">
        <v>0.02</v>
      </c>
      <c r="EO7" s="24">
        <v>0.02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112</v>
      </c>
      <c r="E13" t="s">
        <v>113</v>
      </c>
      <c r="F13" t="s">
        <v>112</v>
      </c>
      <c r="G13" t="s">
        <v>114</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Metadata/LabelInfo.xml><?xml version="1.0" encoding="utf-8"?>
<clbl:labelList xmlns:clbl="http://schemas.microsoft.com/office/2020/mipLabelMetadata">
  <clbl:label id="{d5d2a240-8397-4433-8b3d-0c8a21ec22c7}" enabled="1" method="Privileged" siteId="{d4c26ad0-31e8-4560-af3c-a7ebcce77bcc}"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三井　博明</cp:lastModifiedBy>
  <dcterms:created xsi:type="dcterms:W3CDTF">2025-12-23T06:22:54Z</dcterms:created>
  <dcterms:modified xsi:type="dcterms:W3CDTF">2026-02-17T01:20:51Z</dcterms:modified>
  <cp:category/>
</cp:coreProperties>
</file>