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676B389E-418E-4C23-AE2C-A8E8741FD751}" xr6:coauthVersionLast="47" xr6:coauthVersionMax="47" xr10:uidLastSave="{00000000-0000-0000-0000-000000000000}"/>
  <workbookProtection workbookAlgorithmName="SHA-512" workbookHashValue="x6+ff6RGEOLU37DfhgdSYCh6liZW1+X2oxnR2Cnf1wZ4zy2lwmJB4VKXbV8X9Z2OaUvWJM3urDiM/wSm9Ov9Sg==" workbookSaltValue="ZH6ADOvNALhN6t53c/71qA==" workbookSpinCount="100000" lockStructure="1"/>
  <bookViews>
    <workbookView xWindow="-24990" yWindow="-373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F85" i="4"/>
  <c r="AT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<sst xmlns="http://schemas.openxmlformats.org/spreadsheetml/2006/main" count="231" uniqueCount="116">
  <si>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</si>
  <si>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</si>
  <si>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</si>
  <si>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</si>
  <si>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</si>
  <si>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</si>
  <si>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</si>
  <si>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</si>
  <si>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</si>
  <si>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</si>
  <si>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</si>
  <si>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</si>
  <si>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</si>
  <si>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</si>
  <si>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</si>
  <si>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</si>
  <si>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</si>
  <si>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</si>
  <si>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</si>
  <si>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</si>
  <si>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</si>
  <si>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</si>
  <si>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</si>
  <si>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</si>
  <si>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</si>
  <si>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</si>
  <si>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</si>
  <si>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</si>
  <si>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</si>
  <si>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</si>
  <si>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</si>
  <si>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</si>
  <si>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</si>
  <si>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</si>
  <si>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</si>
  <si>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</si>
  <si>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</si>
  <si>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</si>
  <si>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</si>
  <si>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</si>
  <si>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</si>
  <si>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</si>
  <si>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</si>
  <si>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</si>
  <si>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</si>
  <si>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</si>
  <si>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</si>
  <si>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</si>
  <si>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</si>
  <si>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</si>
  <si>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</si>
  <si>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</si>
  <si>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</si>
  <si>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</si>
  <si>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</si>
  <si>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</si>
  <si>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</si>
  <si>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</si>
  <si>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</si>
  <si>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</si>
  <si>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</si>
  <si>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</si>
  <si>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</si>
  <si>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</si>
  <si>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</si>
  <si>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</si>
  <si>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</si>
  <si>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</si>
  <si>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</si>
  <si>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</si>
  <si>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</si>
  <si>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</si>
  <si>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</si>
  <si>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</si>
  <si>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</si>
  <si>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</si>
  <si>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</si>
  <si>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</si>
  <si>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</si>
  <si>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</si>
  <si>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</si>
  <si>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</si>
  <si>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</si>
  <si>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</si>
  <si>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</si>
  <si>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</si>
  <si>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</si>
  <si>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</si>
  <si>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</si>
  <si>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</si>
  <si>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</si>
  <si>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</si>
  <si>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</si>
  <si>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</si>
  <si>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</si>
  <si>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</si>
  <si>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</si>
  <si>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</si>
  <si>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</si>
  <si>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</si>
  <si>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</si>
  <si>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</si>
  <si>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</si>
  <si>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</si>
  <si>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</si>
  <si>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</si>
  <si>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</si>
  <si>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</si>
  <si>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</si>
  <si>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</si>
  <si>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</si>
  <si>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</si>
  <si>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</si>
  <si>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漁業集落排水は、平成元年に事業を開始しており施設整備は完了している。
　有形固定資産減価償却率は、平成28年度に地方公営企業会計に移行した際の資産の取得価額を当初取得価額から法適用開始時前の減価償却累計額相当分を控除した数値としているため、類似団体と比べて率は低いが、老朽化が進んでいないとは言えない。
  なお、本市は下水道事業として、公共下水道事業、特定環境保全公共下水道事業、農業集落排水事業、漁業集落排水事業を実施しており、改築更新についても予算等の制約もあるため、優先順位の高い事業を中心に実施せざるを得ない。
　その中で漁業集落排水施設は管渠老朽化率は0％であるが、閉塞が危惧される管渠を更新したことで管渠改善率が上がっており、今後も管渠の状況把握に努めながら耐用年数を超えた機械電気設備の更新を行っていく。</t>
    <phoneticPr fontId="4"/>
  </si>
  <si>
    <t>　本市の漁業集落排水事業は、点在する3つの処理施設を抱えているが、処理人口が少ないため使用料収入も少なく一般会計繰入金により収支を均衡させている状況であり、施設が点在しているため事業効率も悪い。今後は処理人口の減少に伴い、使用料収入も減少傾向にあるのに対し、老朽化する施設への更新投資は確実に見込まれるため、更に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</si>
  <si>
    <t>　平成28年度から地方公営企業法の財務規定を適用して事業を運営している。
　経常収支比率は、類似団体と比較するとやや高く、収益的収支で損失が生じないように一般会計繰入金を計上しており、特別利益と特別損失の状況により100％未満になっているため累積欠損金も発生していない。
　流動比率は、100％を下回っているものの、類似団体と比較して高い数値となっているが、1年以内に償還する建設改良費に充てられた企業債を除けば流動資産が流動負債を上回っており、償還等の原資を翌年度の使用料収入等により得ることが予定されているため問題は無い。
　企業債残高対事業規模比率は、類似団体と比較して低く、今後は企業債を活用した施設の更新を実施予定であるが、償還額が借入額を上回るため企業債残高が減少傾向となり本指標も年々下がる見込みである。
　経費回収率は、汚水処理原価が増加したことにより類似団体と比較して低く、100％を大幅に下回っていることから、汚水処理原価を抑制しながら、適正な使用料水準の設定を検討し、回収率の向上に努める。
　施設利用率は、類似団体と比較して低く、人口減に伴う有収水量の減少により、今後は減少傾向となる見込みである。
　水洗化率は、類似団体と比較して高いが、前年度比較でやや低くなっている。</t>
    <rPh sb="58" eb="59">
      <t>タカ</t>
    </rPh>
    <rPh sb="111" eb="113">
      <t>ミマン</t>
    </rPh>
    <rPh sb="425" eb="42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</si>
</sst>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0.21</c:v>
                </c:pt>
                <c:pt idx="3">
                  <c:v>0</c:v>
                </c:pt>
                <c:pt idx="4">
                  <c:v>0</c:v>
                </c:pt>
              </c:numCache>
            </c:numRef>
          </c:val>
          <c:extLst>
            <c:ext xmlns:c16="http://schemas.microsoft.com/office/drawing/2014/chart" uri="{C3380CC4-5D6E-409C-BE32-E72D297353CC}">
              <c16:uniqueId val="{00000000-6CB4-4805-A8E6-A807852888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6CB4-4805-A8E6-A807852888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22.88</c:v>
                </c:pt>
                <c:pt idx="1">
                  <c:v>22.88</c:v>
                </c:pt>
                <c:pt idx="2">
                  <c:v>23.56</c:v>
                </c:pt>
                <c:pt idx="3">
                  <c:v>25.18</c:v>
                </c:pt>
                <c:pt idx="4">
                  <c:v>26.33</c:v>
                </c:pt>
              </c:numCache>
            </c:numRef>
          </c:val>
          <c:extLst>
            <c:ext xmlns:c16="http://schemas.microsoft.com/office/drawing/2014/chart" uri="{C3380CC4-5D6E-409C-BE32-E72D297353CC}">
              <c16:uniqueId val="{00000000-206C-4C07-BF48-B416ABC491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30.99</c:v>
                </c:pt>
                <c:pt idx="4">
                  <c:v>32.82</c:v>
                </c:pt>
              </c:numCache>
            </c:numRef>
          </c:val>
          <c:smooth val="0"/>
          <c:extLst>
            <c:ext xmlns:c16="http://schemas.microsoft.com/office/drawing/2014/chart" uri="{C3380CC4-5D6E-409C-BE32-E72D297353CC}">
              <c16:uniqueId val="{00000001-206C-4C07-BF48-B416ABC491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90.09</c:v>
                </c:pt>
                <c:pt idx="1">
                  <c:v>89.65</c:v>
                </c:pt>
                <c:pt idx="2">
                  <c:v>89.06</c:v>
                </c:pt>
                <c:pt idx="3">
                  <c:v>88.15</c:v>
                </c:pt>
                <c:pt idx="4">
                  <c:v>87.76</c:v>
                </c:pt>
              </c:numCache>
            </c:numRef>
          </c:val>
          <c:extLst>
            <c:ext xmlns:c16="http://schemas.microsoft.com/office/drawing/2014/chart" uri="{C3380CC4-5D6E-409C-BE32-E72D297353CC}">
              <c16:uniqueId val="{00000000-1C23-4F02-A795-EF8CD2499A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85.45</c:v>
                </c:pt>
                <c:pt idx="4">
                  <c:v>85.76</c:v>
                </c:pt>
              </c:numCache>
            </c:numRef>
          </c:val>
          <c:smooth val="0"/>
          <c:extLst>
            <c:ext xmlns:c16="http://schemas.microsoft.com/office/drawing/2014/chart" uri="{C3380CC4-5D6E-409C-BE32-E72D297353CC}">
              <c16:uniqueId val="{00000001-1C23-4F02-A795-EF8CD2499A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c:v>
                </c:pt>
                <c:pt idx="1">
                  <c:v>100.39</c:v>
                </c:pt>
                <c:pt idx="2">
                  <c:v>100</c:v>
                </c:pt>
                <c:pt idx="3">
                  <c:v>100.01</c:v>
                </c:pt>
                <c:pt idx="4">
                  <c:v>99.98</c:v>
                </c:pt>
              </c:numCache>
            </c:numRef>
          </c:val>
          <c:extLst>
            <c:ext xmlns:c16="http://schemas.microsoft.com/office/drawing/2014/chart" uri="{C3380CC4-5D6E-409C-BE32-E72D297353CC}">
              <c16:uniqueId val="{00000000-F454-4CF1-80C7-2586FF086A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97.07</c:v>
                </c:pt>
                <c:pt idx="4">
                  <c:v>99.54</c:v>
                </c:pt>
              </c:numCache>
            </c:numRef>
          </c:val>
          <c:smooth val="0"/>
          <c:extLst>
            <c:ext xmlns:c16="http://schemas.microsoft.com/office/drawing/2014/chart" uri="{C3380CC4-5D6E-409C-BE32-E72D297353CC}">
              <c16:uniqueId val="{00000001-F454-4CF1-80C7-2586FF086A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16.59</c:v>
                </c:pt>
                <c:pt idx="1">
                  <c:v>19.399999999999999</c:v>
                </c:pt>
                <c:pt idx="2">
                  <c:v>22.43</c:v>
                </c:pt>
                <c:pt idx="3">
                  <c:v>25.53</c:v>
                </c:pt>
                <c:pt idx="4">
                  <c:v>28.39</c:v>
                </c:pt>
              </c:numCache>
            </c:numRef>
          </c:val>
          <c:extLst>
            <c:ext xmlns:c16="http://schemas.microsoft.com/office/drawing/2014/chart" uri="{C3380CC4-5D6E-409C-BE32-E72D297353CC}">
              <c16:uniqueId val="{00000000-A9AA-4CA4-A55C-6ED2A260B8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35.07</c:v>
                </c:pt>
                <c:pt idx="4">
                  <c:v>32.49</c:v>
                </c:pt>
              </c:numCache>
            </c:numRef>
          </c:val>
          <c:smooth val="0"/>
          <c:extLst>
            <c:ext xmlns:c16="http://schemas.microsoft.com/office/drawing/2014/chart" uri="{C3380CC4-5D6E-409C-BE32-E72D297353CC}">
              <c16:uniqueId val="{00000001-A9AA-4CA4-A55C-6ED2A260B8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D7-4AB1-A77B-5EB525001BC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CD7-4AB1-A77B-5EB525001BC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4E-4C48-9261-C0F17FAE25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40.729999999999997</c:v>
                </c:pt>
                <c:pt idx="4">
                  <c:v>48.87</c:v>
                </c:pt>
              </c:numCache>
            </c:numRef>
          </c:val>
          <c:smooth val="0"/>
          <c:extLst>
            <c:ext xmlns:c16="http://schemas.microsoft.com/office/drawing/2014/chart" uri="{C3380CC4-5D6E-409C-BE32-E72D297353CC}">
              <c16:uniqueId val="{00000001-634E-4C48-9261-C0F17FAE25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75.88</c:v>
                </c:pt>
                <c:pt idx="1">
                  <c:v>56.34</c:v>
                </c:pt>
                <c:pt idx="2">
                  <c:v>64.510000000000005</c:v>
                </c:pt>
                <c:pt idx="3">
                  <c:v>77.78</c:v>
                </c:pt>
                <c:pt idx="4">
                  <c:v>78.2</c:v>
                </c:pt>
              </c:numCache>
            </c:numRef>
          </c:val>
          <c:extLst>
            <c:ext xmlns:c16="http://schemas.microsoft.com/office/drawing/2014/chart" uri="{C3380CC4-5D6E-409C-BE32-E72D297353CC}">
              <c16:uniqueId val="{00000000-41D8-46CE-89F3-D12FA36C26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61.08</c:v>
                </c:pt>
                <c:pt idx="4">
                  <c:v>66.510000000000005</c:v>
                </c:pt>
              </c:numCache>
            </c:numRef>
          </c:val>
          <c:smooth val="0"/>
          <c:extLst>
            <c:ext xmlns:c16="http://schemas.microsoft.com/office/drawing/2014/chart" uri="{C3380CC4-5D6E-409C-BE32-E72D297353CC}">
              <c16:uniqueId val="{00000001-41D8-46CE-89F3-D12FA36C26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718.91</c:v>
                </c:pt>
                <c:pt idx="1">
                  <c:v>631.73</c:v>
                </c:pt>
                <c:pt idx="2">
                  <c:v>490.45</c:v>
                </c:pt>
                <c:pt idx="3">
                  <c:v>370.86</c:v>
                </c:pt>
                <c:pt idx="4">
                  <c:v>290.93</c:v>
                </c:pt>
              </c:numCache>
            </c:numRef>
          </c:val>
          <c:extLst>
            <c:ext xmlns:c16="http://schemas.microsoft.com/office/drawing/2014/chart" uri="{C3380CC4-5D6E-409C-BE32-E72D297353CC}">
              <c16:uniqueId val="{00000000-1AE2-4748-90E6-69F33ED3BD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892.29</c:v>
                </c:pt>
                <c:pt idx="4">
                  <c:v>871.87</c:v>
                </c:pt>
              </c:numCache>
            </c:numRef>
          </c:val>
          <c:smooth val="0"/>
          <c:extLst>
            <c:ext xmlns:c16="http://schemas.microsoft.com/office/drawing/2014/chart" uri="{C3380CC4-5D6E-409C-BE32-E72D297353CC}">
              <c16:uniqueId val="{00000001-1AE2-4748-90E6-69F33ED3BD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48.51</c:v>
                </c:pt>
                <c:pt idx="1">
                  <c:v>52.99</c:v>
                </c:pt>
                <c:pt idx="2">
                  <c:v>50.77</c:v>
                </c:pt>
                <c:pt idx="3">
                  <c:v>50.21</c:v>
                </c:pt>
                <c:pt idx="4">
                  <c:v>40.869999999999997</c:v>
                </c:pt>
              </c:numCache>
            </c:numRef>
          </c:val>
          <c:extLst>
            <c:ext xmlns:c16="http://schemas.microsoft.com/office/drawing/2014/chart" uri="{C3380CC4-5D6E-409C-BE32-E72D297353CC}">
              <c16:uniqueId val="{00000000-0AEB-4E92-8A77-D4004BD0B0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46.45</c:v>
                </c:pt>
                <c:pt idx="4">
                  <c:v>45.44</c:v>
                </c:pt>
              </c:numCache>
            </c:numRef>
          </c:val>
          <c:smooth val="0"/>
          <c:extLst>
            <c:ext xmlns:c16="http://schemas.microsoft.com/office/drawing/2014/chart" uri="{C3380CC4-5D6E-409C-BE32-E72D297353CC}">
              <c16:uniqueId val="{00000001-0AEB-4E92-8A77-D4004BD0B0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302.67</c:v>
                </c:pt>
                <c:pt idx="1">
                  <c:v>280.35000000000002</c:v>
                </c:pt>
                <c:pt idx="2">
                  <c:v>294.2</c:v>
                </c:pt>
                <c:pt idx="3">
                  <c:v>299.70999999999998</c:v>
                </c:pt>
                <c:pt idx="4">
                  <c:v>372.66</c:v>
                </c:pt>
              </c:numCache>
            </c:numRef>
          </c:val>
          <c:extLst>
            <c:ext xmlns:c16="http://schemas.microsoft.com/office/drawing/2014/chart" uri="{C3380CC4-5D6E-409C-BE32-E72D297353CC}">
              <c16:uniqueId val="{00000000-8F0A-4B1B-B5E8-281FD8C302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361.83</c:v>
                </c:pt>
                <c:pt idx="4">
                  <c:v>373.54</c:v>
                </c:pt>
              </c:numCache>
            </c:numRef>
          </c:val>
          <c:smooth val="0"/>
          <c:extLst>
            <c:ext xmlns:c16="http://schemas.microsoft.com/office/drawing/2014/chart" uri="{C3380CC4-5D6E-409C-BE32-E72D297353CC}">
              <c16:uniqueId val="{00000001-8F0A-4B1B-B5E8-281FD8C302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長門市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H1</v>
      </c>
      <c r="X8" s="34"/>
      <c r="Y8" s="34"/>
      <c r="Z8" s="34"/>
      <c r="AA8" s="34"/>
      <c r="AB8" s="34"/>
      <c r="AC8" s="34"/>
      <c r="AD8" s="35" t="str">
        <f>データ!$M$6</f>
        <v>非設置</v>
      </c>
      <c r="AE8" s="35"/>
      <c r="AF8" s="35"/>
      <c r="AG8" s="35"/>
      <c r="AH8" s="35"/>
      <c r="AI8" s="35"/>
      <c r="AJ8" s="35"/>
      <c r="AK8" s="3"/>
      <c r="AL8" s="36">
        <f>データ!S6</f>
        <v>30207</v>
      </c>
      <c r="AM8" s="36"/>
      <c r="AN8" s="36"/>
      <c r="AO8" s="36"/>
      <c r="AP8" s="36"/>
      <c r="AQ8" s="36"/>
      <c r="AR8" s="36"/>
      <c r="AS8" s="36"/>
      <c r="AT8" s="37">
        <f>データ!T6</f>
        <v>357.31</v>
      </c>
      <c r="AU8" s="37"/>
      <c r="AV8" s="37"/>
      <c r="AW8" s="37"/>
      <c r="AX8" s="37"/>
      <c r="AY8" s="37"/>
      <c r="AZ8" s="37"/>
      <c r="BA8" s="37"/>
      <c r="BB8" s="37">
        <f>データ!U6</f>
        <v>84.54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93.98</v>
      </c>
      <c r="J10" s="37"/>
      <c r="K10" s="37"/>
      <c r="L10" s="37"/>
      <c r="M10" s="37"/>
      <c r="N10" s="37"/>
      <c r="O10" s="37"/>
      <c r="P10" s="37">
        <f>データ!P6</f>
        <v>5.07</v>
      </c>
      <c r="Q10" s="37"/>
      <c r="R10" s="37"/>
      <c r="S10" s="37"/>
      <c r="T10" s="37"/>
      <c r="U10" s="37"/>
      <c r="V10" s="37"/>
      <c r="W10" s="37">
        <f>データ!Q6</f>
        <v>71.010000000000005</v>
      </c>
      <c r="X10" s="37"/>
      <c r="Y10" s="37"/>
      <c r="Z10" s="37"/>
      <c r="AA10" s="37"/>
      <c r="AB10" s="37"/>
      <c r="AC10" s="37"/>
      <c r="AD10" s="36">
        <f>データ!R6</f>
        <v>2915</v>
      </c>
      <c r="AE10" s="36"/>
      <c r="AF10" s="36"/>
      <c r="AG10" s="36"/>
      <c r="AH10" s="36"/>
      <c r="AI10" s="36"/>
      <c r="AJ10" s="36"/>
      <c r="AK10" s="2"/>
      <c r="AL10" s="36">
        <f>データ!V6</f>
        <v>1519</v>
      </c>
      <c r="AM10" s="36"/>
      <c r="AN10" s="36"/>
      <c r="AO10" s="36"/>
      <c r="AP10" s="36"/>
      <c r="AQ10" s="36"/>
      <c r="AR10" s="36"/>
      <c r="AS10" s="36"/>
      <c r="AT10" s="37">
        <f>データ!W6</f>
        <v>0.54</v>
      </c>
      <c r="AU10" s="37"/>
      <c r="AV10" s="37"/>
      <c r="AW10" s="37"/>
      <c r="AX10" s="37"/>
      <c r="AY10" s="37"/>
      <c r="AZ10" s="37"/>
      <c r="BA10" s="37"/>
      <c r="BB10" s="37">
        <f>データ!X6</f>
        <v>2812.96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lZP8wMA2PIEVJMeCprgO6F6pPFu7G4rsjINo3fAd7XWSczn8rb+yaBKDJ7WPOaRjh/Zjn8zjh/sDQ8zpCR9tDA==" saltValue="QNjwH9fAFc8GB3+rJaqrj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352110</v>
      </c>
      <c r="D6" s="19">
        <f t="shared" si="3"/>
        <v>46</v>
      </c>
      <c r="E6" s="19">
        <f t="shared" si="3"/>
        <v>17</v>
      </c>
      <c r="F6" s="19">
        <f t="shared" si="3"/>
        <v>6</v>
      </c>
      <c r="G6" s="19">
        <f t="shared" si="3"/>
        <v>0</v>
      </c>
      <c r="H6" s="19" t="str">
        <f t="shared" si="3"/>
        <v>山口県　長門市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93.98</v>
      </c>
      <c r="P6" s="20">
        <f t="shared" si="3"/>
        <v>5.07</v>
      </c>
      <c r="Q6" s="20">
        <f t="shared" si="3"/>
        <v>71.010000000000005</v>
      </c>
      <c r="R6" s="20">
        <f t="shared" si="3"/>
        <v>2915</v>
      </c>
      <c r="S6" s="20">
        <f t="shared" si="3"/>
        <v>30207</v>
      </c>
      <c r="T6" s="20">
        <f t="shared" si="3"/>
        <v>357.31</v>
      </c>
      <c r="U6" s="20">
        <f t="shared" si="3"/>
        <v>84.54</v>
      </c>
      <c r="V6" s="20">
        <f t="shared" si="3"/>
        <v>1519</v>
      </c>
      <c r="W6" s="20">
        <f t="shared" si="3"/>
        <v>0.54</v>
      </c>
      <c r="X6" s="20">
        <f t="shared" si="3"/>
        <v>2812.96</v>
      </c>
      <c r="Y6" s="21">
        <f>IF(Y7="",NA(),Y7)</f>
        <v>100.2</v>
      </c>
      <c r="Z6" s="21">
        <f t="shared" ref="Z6:AH6" si="4">IF(Z7="",NA(),Z7)</f>
        <v>100.39</v>
      </c>
      <c r="AA6" s="21">
        <f t="shared" si="4"/>
        <v>100</v>
      </c>
      <c r="AB6" s="21">
        <f t="shared" si="4"/>
        <v>100.01</v>
      </c>
      <c r="AC6" s="21">
        <f t="shared" si="4"/>
        <v>99.98</v>
      </c>
      <c r="AD6" s="21">
        <f t="shared" si="4"/>
        <v>101.18</v>
      </c>
      <c r="AE6" s="21">
        <f t="shared" si="4"/>
        <v>99.89</v>
      </c>
      <c r="AF6" s="21">
        <f t="shared" si="4"/>
        <v>104.12</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40.729999999999997</v>
      </c>
      <c r="AS6" s="21">
        <f t="shared" si="5"/>
        <v>48.87</v>
      </c>
      <c r="AT6" s="20" t="str">
        <f>IF(AT7="","",IF(AT7="-","【-】","【"&amp;SUBSTITUTE(TEXT(AT7,"#,##0.00"),"-","△")&amp;"】"))</f>
        <v>【84.87】</v>
      </c>
      <c r="AU6" s="21">
        <f>IF(AU7="",NA(),AU7)</f>
        <v>75.88</v>
      </c>
      <c r="AV6" s="21">
        <f t="shared" ref="AV6:BD6" si="6">IF(AV7="",NA(),AV7)</f>
        <v>56.34</v>
      </c>
      <c r="AW6" s="21">
        <f t="shared" si="6"/>
        <v>64.510000000000005</v>
      </c>
      <c r="AX6" s="21">
        <f t="shared" si="6"/>
        <v>77.78</v>
      </c>
      <c r="AY6" s="21">
        <f t="shared" si="6"/>
        <v>78.2</v>
      </c>
      <c r="AZ6" s="21">
        <f t="shared" si="6"/>
        <v>56.53</v>
      </c>
      <c r="BA6" s="21">
        <f t="shared" si="6"/>
        <v>59.66</v>
      </c>
      <c r="BB6" s="21">
        <f t="shared" si="6"/>
        <v>61.64</v>
      </c>
      <c r="BC6" s="21">
        <f t="shared" si="6"/>
        <v>61.08</v>
      </c>
      <c r="BD6" s="21">
        <f t="shared" si="6"/>
        <v>66.510000000000005</v>
      </c>
      <c r="BE6" s="20" t="str">
        <f>IF(BE7="","",IF(BE7="-","【-】","【"&amp;SUBSTITUTE(TEXT(BE7,"#,##0.00"),"-","△")&amp;"】"))</f>
        <v>【71.46】</v>
      </c>
      <c r="BF6" s="21">
        <f>IF(BF7="",NA(),BF7)</f>
        <v>718.91</v>
      </c>
      <c r="BG6" s="21">
        <f t="shared" ref="BG6:BO6" si="7">IF(BG7="",NA(),BG7)</f>
        <v>631.73</v>
      </c>
      <c r="BH6" s="21">
        <f t="shared" si="7"/>
        <v>490.45</v>
      </c>
      <c r="BI6" s="21">
        <f t="shared" si="7"/>
        <v>370.86</v>
      </c>
      <c r="BJ6" s="21">
        <f t="shared" si="7"/>
        <v>290.93</v>
      </c>
      <c r="BK6" s="21">
        <f t="shared" si="7"/>
        <v>1095.52</v>
      </c>
      <c r="BL6" s="21">
        <f t="shared" si="7"/>
        <v>1056.55</v>
      </c>
      <c r="BM6" s="21">
        <f t="shared" si="7"/>
        <v>1278.54</v>
      </c>
      <c r="BN6" s="21">
        <f t="shared" si="7"/>
        <v>892.29</v>
      </c>
      <c r="BO6" s="21">
        <f t="shared" si="7"/>
        <v>871.87</v>
      </c>
      <c r="BP6" s="20" t="str">
        <f>IF(BP7="","",IF(BP7="-","【-】","【"&amp;SUBSTITUTE(TEXT(BP7,"#,##0.00"),"-","△")&amp;"】"))</f>
        <v>【1,223.19】</v>
      </c>
      <c r="BQ6" s="21">
        <f>IF(BQ7="",NA(),BQ7)</f>
        <v>48.51</v>
      </c>
      <c r="BR6" s="21">
        <f t="shared" ref="BR6:BZ6" si="8">IF(BR7="",NA(),BR7)</f>
        <v>52.99</v>
      </c>
      <c r="BS6" s="21">
        <f t="shared" si="8"/>
        <v>50.77</v>
      </c>
      <c r="BT6" s="21">
        <f t="shared" si="8"/>
        <v>50.21</v>
      </c>
      <c r="BU6" s="21">
        <f t="shared" si="8"/>
        <v>40.869999999999997</v>
      </c>
      <c r="BV6" s="21">
        <f t="shared" si="8"/>
        <v>39.64</v>
      </c>
      <c r="BW6" s="21">
        <f t="shared" si="8"/>
        <v>40</v>
      </c>
      <c r="BX6" s="21">
        <f t="shared" si="8"/>
        <v>38.74</v>
      </c>
      <c r="BY6" s="21">
        <f t="shared" si="8"/>
        <v>46.45</v>
      </c>
      <c r="BZ6" s="21">
        <f t="shared" si="8"/>
        <v>45.44</v>
      </c>
      <c r="CA6" s="20" t="str">
        <f>IF(CA7="","",IF(CA7="-","【-】","【"&amp;SUBSTITUTE(TEXT(CA7,"#,##0.00"),"-","△")&amp;"】"))</f>
        <v>【37.21】</v>
      </c>
      <c r="CB6" s="21">
        <f>IF(CB7="",NA(),CB7)</f>
        <v>302.67</v>
      </c>
      <c r="CC6" s="21">
        <f t="shared" ref="CC6:CK6" si="9">IF(CC7="",NA(),CC7)</f>
        <v>280.35000000000002</v>
      </c>
      <c r="CD6" s="21">
        <f t="shared" si="9"/>
        <v>294.2</v>
      </c>
      <c r="CE6" s="21">
        <f t="shared" si="9"/>
        <v>299.70999999999998</v>
      </c>
      <c r="CF6" s="21">
        <f t="shared" si="9"/>
        <v>372.66</v>
      </c>
      <c r="CG6" s="21">
        <f t="shared" si="9"/>
        <v>449.72</v>
      </c>
      <c r="CH6" s="21">
        <f t="shared" si="9"/>
        <v>437.27</v>
      </c>
      <c r="CI6" s="21">
        <f t="shared" si="9"/>
        <v>456.72</v>
      </c>
      <c r="CJ6" s="21">
        <f t="shared" si="9"/>
        <v>361.83</v>
      </c>
      <c r="CK6" s="21">
        <f t="shared" si="9"/>
        <v>373.54</v>
      </c>
      <c r="CL6" s="20" t="str">
        <f>IF(CL7="","",IF(CL7="-","【-】","【"&amp;SUBSTITUTE(TEXT(CL7,"#,##0.00"),"-","△")&amp;"】"))</f>
        <v>【462.49】</v>
      </c>
      <c r="CM6" s="21">
        <f>IF(CM7="",NA(),CM7)</f>
        <v>22.88</v>
      </c>
      <c r="CN6" s="21">
        <f t="shared" ref="CN6:CV6" si="10">IF(CN7="",NA(),CN7)</f>
        <v>22.88</v>
      </c>
      <c r="CO6" s="21">
        <f t="shared" si="10"/>
        <v>23.56</v>
      </c>
      <c r="CP6" s="21">
        <f t="shared" si="10"/>
        <v>25.18</v>
      </c>
      <c r="CQ6" s="21">
        <f t="shared" si="10"/>
        <v>26.33</v>
      </c>
      <c r="CR6" s="21">
        <f t="shared" si="10"/>
        <v>30.19</v>
      </c>
      <c r="CS6" s="21">
        <f t="shared" si="10"/>
        <v>28.77</v>
      </c>
      <c r="CT6" s="21">
        <f t="shared" si="10"/>
        <v>26.22</v>
      </c>
      <c r="CU6" s="21">
        <f t="shared" si="10"/>
        <v>30.99</v>
      </c>
      <c r="CV6" s="21">
        <f t="shared" si="10"/>
        <v>32.82</v>
      </c>
      <c r="CW6" s="20" t="str">
        <f>IF(CW7="","",IF(CW7="-","【-】","【"&amp;SUBSTITUTE(TEXT(CW7,"#,##0.00"),"-","△")&amp;"】"))</f>
        <v>【30.09】</v>
      </c>
      <c r="CX6" s="21">
        <f>IF(CX7="",NA(),CX7)</f>
        <v>90.09</v>
      </c>
      <c r="CY6" s="21">
        <f t="shared" ref="CY6:DG6" si="11">IF(CY7="",NA(),CY7)</f>
        <v>89.65</v>
      </c>
      <c r="CZ6" s="21">
        <f t="shared" si="11"/>
        <v>89.06</v>
      </c>
      <c r="DA6" s="21">
        <f t="shared" si="11"/>
        <v>88.15</v>
      </c>
      <c r="DB6" s="21">
        <f t="shared" si="11"/>
        <v>87.76</v>
      </c>
      <c r="DC6" s="21">
        <f t="shared" si="11"/>
        <v>79.09</v>
      </c>
      <c r="DD6" s="21">
        <f t="shared" si="11"/>
        <v>78.900000000000006</v>
      </c>
      <c r="DE6" s="21">
        <f t="shared" si="11"/>
        <v>78.03</v>
      </c>
      <c r="DF6" s="21">
        <f t="shared" si="11"/>
        <v>85.45</v>
      </c>
      <c r="DG6" s="21">
        <f t="shared" si="11"/>
        <v>85.76</v>
      </c>
      <c r="DH6" s="20" t="str">
        <f>IF(DH7="","",IF(DH7="-","【-】","【"&amp;SUBSTITUTE(TEXT(DH7,"#,##0.00"),"-","△")&amp;"】"))</f>
        <v>【80.97】</v>
      </c>
      <c r="DI6" s="21">
        <f>IF(DI7="",NA(),DI7)</f>
        <v>16.59</v>
      </c>
      <c r="DJ6" s="21">
        <f t="shared" ref="DJ6:DR6" si="12">IF(DJ7="",NA(),DJ7)</f>
        <v>19.399999999999999</v>
      </c>
      <c r="DK6" s="21">
        <f t="shared" si="12"/>
        <v>22.43</v>
      </c>
      <c r="DL6" s="21">
        <f t="shared" si="12"/>
        <v>25.53</v>
      </c>
      <c r="DM6" s="21">
        <f t="shared" si="12"/>
        <v>28.39</v>
      </c>
      <c r="DN6" s="21">
        <f t="shared" si="12"/>
        <v>20.14</v>
      </c>
      <c r="DO6" s="21">
        <f t="shared" si="12"/>
        <v>23.17</v>
      </c>
      <c r="DP6" s="21">
        <f t="shared" si="12"/>
        <v>25.29</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0.21</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352110</v>
      </c>
      <c r="D7" s="23">
        <v>46</v>
      </c>
      <c r="E7" s="23">
        <v>17</v>
      </c>
      <c r="F7" s="23">
        <v>6</v>
      </c>
      <c r="G7" s="23">
        <v>0</v>
      </c>
      <c r="H7" s="23" t="s">
        <v>96</v>
      </c>
      <c r="I7" s="23" t="s">
        <v>97</v>
      </c>
      <c r="J7" s="23" t="s">
        <v>98</v>
      </c>
      <c r="K7" s="23" t="s">
        <v>99</v>
      </c>
      <c r="L7" s="23" t="s">
        <v>100</v>
      </c>
      <c r="M7" s="23" t="s">
        <v>101</v>
      </c>
      <c r="N7" s="24" t="s">
        <v>102</v>
      </c>
      <c r="O7" s="24">
        <v>93.98</v>
      </c>
      <c r="P7" s="24">
        <v>5.07</v>
      </c>
      <c r="Q7" s="24">
        <v>71.010000000000005</v>
      </c>
      <c r="R7" s="24">
        <v>2915</v>
      </c>
      <c r="S7" s="24">
        <v>30207</v>
      </c>
      <c r="T7" s="24">
        <v>357.31</v>
      </c>
      <c r="U7" s="24">
        <v>84.54</v>
      </c>
      <c r="V7" s="24">
        <v>1519</v>
      </c>
      <c r="W7" s="24">
        <v>0.54</v>
      </c>
      <c r="X7" s="24">
        <v>2812.96</v>
      </c>
      <c r="Y7" s="24">
        <v>100.2</v>
      </c>
      <c r="Z7" s="24">
        <v>100.39</v>
      </c>
      <c r="AA7" s="24">
        <v>100</v>
      </c>
      <c r="AB7" s="24">
        <v>100.01</v>
      </c>
      <c r="AC7" s="24">
        <v>99.98</v>
      </c>
      <c r="AD7" s="24">
        <v>101.18</v>
      </c>
      <c r="AE7" s="24">
        <v>99.89</v>
      </c>
      <c r="AF7" s="24">
        <v>104.12</v>
      </c>
      <c r="AG7" s="24">
        <v>97.07</v>
      </c>
      <c r="AH7" s="24">
        <v>99.54</v>
      </c>
      <c r="AI7" s="24">
        <v>104.55</v>
      </c>
      <c r="AJ7" s="24">
        <v>0</v>
      </c>
      <c r="AK7" s="24">
        <v>0</v>
      </c>
      <c r="AL7" s="24">
        <v>0</v>
      </c>
      <c r="AM7" s="24">
        <v>0</v>
      </c>
      <c r="AN7" s="24">
        <v>0</v>
      </c>
      <c r="AO7" s="24">
        <v>140.63</v>
      </c>
      <c r="AP7" s="24">
        <v>163.84</v>
      </c>
      <c r="AQ7" s="24">
        <v>176.46</v>
      </c>
      <c r="AR7" s="24">
        <v>40.729999999999997</v>
      </c>
      <c r="AS7" s="24">
        <v>48.87</v>
      </c>
      <c r="AT7" s="24">
        <v>84.87</v>
      </c>
      <c r="AU7" s="24">
        <v>75.88</v>
      </c>
      <c r="AV7" s="24">
        <v>56.34</v>
      </c>
      <c r="AW7" s="24">
        <v>64.510000000000005</v>
      </c>
      <c r="AX7" s="24">
        <v>77.78</v>
      </c>
      <c r="AY7" s="24">
        <v>78.2</v>
      </c>
      <c r="AZ7" s="24">
        <v>56.53</v>
      </c>
      <c r="BA7" s="24">
        <v>59.66</v>
      </c>
      <c r="BB7" s="24">
        <v>61.64</v>
      </c>
      <c r="BC7" s="24">
        <v>61.08</v>
      </c>
      <c r="BD7" s="24">
        <v>66.510000000000005</v>
      </c>
      <c r="BE7" s="24">
        <v>71.459999999999994</v>
      </c>
      <c r="BF7" s="24">
        <v>718.91</v>
      </c>
      <c r="BG7" s="24">
        <v>631.73</v>
      </c>
      <c r="BH7" s="24">
        <v>490.45</v>
      </c>
      <c r="BI7" s="24">
        <v>370.86</v>
      </c>
      <c r="BJ7" s="24">
        <v>290.93</v>
      </c>
      <c r="BK7" s="24">
        <v>1095.52</v>
      </c>
      <c r="BL7" s="24">
        <v>1056.55</v>
      </c>
      <c r="BM7" s="24">
        <v>1278.54</v>
      </c>
      <c r="BN7" s="24">
        <v>892.29</v>
      </c>
      <c r="BO7" s="24">
        <v>871.87</v>
      </c>
      <c r="BP7" s="24">
        <v>1223.19</v>
      </c>
      <c r="BQ7" s="24">
        <v>48.51</v>
      </c>
      <c r="BR7" s="24">
        <v>52.99</v>
      </c>
      <c r="BS7" s="24">
        <v>50.77</v>
      </c>
      <c r="BT7" s="24">
        <v>50.21</v>
      </c>
      <c r="BU7" s="24">
        <v>40.869999999999997</v>
      </c>
      <c r="BV7" s="24">
        <v>39.64</v>
      </c>
      <c r="BW7" s="24">
        <v>40</v>
      </c>
      <c r="BX7" s="24">
        <v>38.74</v>
      </c>
      <c r="BY7" s="24">
        <v>46.45</v>
      </c>
      <c r="BZ7" s="24">
        <v>45.44</v>
      </c>
      <c r="CA7" s="24">
        <v>37.21</v>
      </c>
      <c r="CB7" s="24">
        <v>302.67</v>
      </c>
      <c r="CC7" s="24">
        <v>280.35000000000002</v>
      </c>
      <c r="CD7" s="24">
        <v>294.2</v>
      </c>
      <c r="CE7" s="24">
        <v>299.70999999999998</v>
      </c>
      <c r="CF7" s="24">
        <v>372.66</v>
      </c>
      <c r="CG7" s="24">
        <v>449.72</v>
      </c>
      <c r="CH7" s="24">
        <v>437.27</v>
      </c>
      <c r="CI7" s="24">
        <v>456.72</v>
      </c>
      <c r="CJ7" s="24">
        <v>361.83</v>
      </c>
      <c r="CK7" s="24">
        <v>373.54</v>
      </c>
      <c r="CL7" s="24">
        <v>462.49</v>
      </c>
      <c r="CM7" s="24">
        <v>22.88</v>
      </c>
      <c r="CN7" s="24">
        <v>22.88</v>
      </c>
      <c r="CO7" s="24">
        <v>23.56</v>
      </c>
      <c r="CP7" s="24">
        <v>25.18</v>
      </c>
      <c r="CQ7" s="24">
        <v>26.33</v>
      </c>
      <c r="CR7" s="24">
        <v>30.19</v>
      </c>
      <c r="CS7" s="24">
        <v>28.77</v>
      </c>
      <c r="CT7" s="24">
        <v>26.22</v>
      </c>
      <c r="CU7" s="24">
        <v>30.99</v>
      </c>
      <c r="CV7" s="24">
        <v>32.82</v>
      </c>
      <c r="CW7" s="24">
        <v>30.09</v>
      </c>
      <c r="CX7" s="24">
        <v>90.09</v>
      </c>
      <c r="CY7" s="24">
        <v>89.65</v>
      </c>
      <c r="CZ7" s="24">
        <v>89.06</v>
      </c>
      <c r="DA7" s="24">
        <v>88.15</v>
      </c>
      <c r="DB7" s="24">
        <v>87.76</v>
      </c>
      <c r="DC7" s="24">
        <v>79.09</v>
      </c>
      <c r="DD7" s="24">
        <v>78.900000000000006</v>
      </c>
      <c r="DE7" s="24">
        <v>78.03</v>
      </c>
      <c r="DF7" s="24">
        <v>85.45</v>
      </c>
      <c r="DG7" s="24">
        <v>85.76</v>
      </c>
      <c r="DH7" s="24">
        <v>80.97</v>
      </c>
      <c r="DI7" s="24">
        <v>16.59</v>
      </c>
      <c r="DJ7" s="24">
        <v>19.399999999999999</v>
      </c>
      <c r="DK7" s="24">
        <v>22.43</v>
      </c>
      <c r="DL7" s="24">
        <v>25.53</v>
      </c>
      <c r="DM7" s="24">
        <v>28.39</v>
      </c>
      <c r="DN7" s="24">
        <v>20.14</v>
      </c>
      <c r="DO7" s="24">
        <v>23.17</v>
      </c>
      <c r="DP7" s="24">
        <v>25.29</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0.21</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2025-12-23T06:26:25Z</dcterms:created>
  <dcterms:modified xsi:type="dcterms:W3CDTF">2026-02-17T01:23:07Z</dcterms:modified>
  <cp:category/>
</cp:coreProperties>
</file>