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D08E605D-8790-45AB-86CB-2F962268EBBC}" xr6:coauthVersionLast="47" xr6:coauthVersionMax="47" xr10:uidLastSave="{00000000-0000-0000-0000-000000000000}"/>
  <workbookProtection workbookAlgorithmName="SHA-512" workbookHashValue="dEWfpW8dEroUgVRs/GnrkHxIOuHT5ikOWHW2qssWqUKmgn7icVfDyDzRDlFZZjpKTYT52JCLiHJJ+vHklNml2g==" workbookSaltValue="EFyWqDlj+Mx77iKO2QGF+w==" workbookSpinCount="100000" lockStructure="1"/>
  <bookViews>
    <workbookView xWindow="-25380" yWindow="-5985" windowWidth="16695"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<sst xmlns="http://schemas.openxmlformats.org/spreadsheetml/2006/main" count="231" uniqueCount="115">
  <si>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</si>
  <si>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</si>
  <si>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</si>
  <si>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</si>
  <si>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</si>
  <si>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</si>
  <si>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</si>
  <si>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</si>
  <si>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</si>
  <si>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</si>
  <si>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</si>
  <si>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</si>
  <si>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</si>
  <si>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</si>
  <si>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</si>
  <si>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</si>
  <si>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</si>
  <si>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</si>
  <si>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</si>
  <si>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</si>
  <si>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</si>
  <si>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</si>
  <si>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</si>
  <si>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</si>
  <si>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</si>
  <si>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</si>
  <si>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</si>
  <si>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</si>
  <si>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</si>
  <si>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</si>
  <si>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</si>
  <si>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</si>
  <si>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</si>
  <si>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</si>
  <si>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</si>
  <si>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</si>
  <si>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</si>
  <si>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</si>
  <si>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</si>
  <si>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</si>
  <si>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</si>
  <si>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</si>
  <si>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</si>
  <si>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</si>
  <si>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</si>
  <si>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</si>
  <si>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</si>
  <si>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</si>
  <si>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</si>
  <si>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</si>
  <si>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</si>
  <si>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</si>
  <si>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</si>
  <si>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</si>
  <si>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</si>
  <si>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</si>
  <si>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</si>
  <si>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</si>
  <si>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</si>
  <si>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</si>
  <si>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</si>
  <si>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</si>
  <si>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</si>
  <si>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</si>
  <si>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</si>
  <si>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</si>
  <si>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</si>
  <si>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</si>
  <si>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</si>
  <si>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</si>
  <si>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</si>
  <si>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</si>
  <si>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</si>
  <si>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</si>
  <si>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</si>
  <si>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</si>
  <si>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</si>
  <si>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</si>
  <si>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</si>
  <si>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</si>
  <si>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</si>
  <si>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</si>
  <si>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</si>
  <si>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</si>
  <si>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</si>
  <si>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</si>
  <si>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</si>
  <si>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</si>
  <si>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</si>
  <si>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</si>
  <si>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</si>
  <si>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</si>
  <si>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</si>
  <si>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</si>
  <si>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</si>
  <si>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</si>
  <si>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柳井市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</si>
  <si>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</si>
  <si>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</si>
  <si>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</si>
  <si>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</si>
  <si>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</si>
  <si>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</si>
  <si>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</si>
  <si>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</si>
  <si>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</si>
  <si>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</si>
  <si>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</si>
  <si>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</si>
  <si>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</si>
  <si>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</si>
  <si>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</si>
  <si>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公共下水道事業は、昭和61年度に建設事業に着手し、平成５年度以降、順次供用を開始している。したがって、管渠の更新等老朽化対策を講じる段階には至っていない。
　①有形固定資産減価償却率については類似団体と比較して低い数値であるが、これは地方公営企業会計に移行した際、当初取得価額から法適用開始時前の減価償却累計額相当分を控除した数値を資産の取得価額としているためであり、処理場等施設の老朽化は相応に進行している。</t>
    <phoneticPr fontId="4"/>
  </si>
  <si>
    <t>人口減少に伴う使用料収入の減少が課題となっている中で、将来にわたり下水道事業の健全な経営を維持し、安定したサービスを提供するため、令和５年度に下水道使用料の改定を行った。
　今後、下水道施設の老朽化が進み、施設管理に必要な経費の増大が予測される。ストックマネジメント計画に基づき、下水道施設全体を対象に計画的かつ効率的に管理していく必要がある。</t>
    <phoneticPr fontId="4"/>
  </si>
  <si>
    <t>　公共下水道事業については、近年、雨水事業を優先的に実施しており、汚水処理区域の拡大が進まないことに加え、行政人口の減少に伴い、処理区域内人口も減少傾向である。
　①経常収支比率は100％台であるが、収益の大部分は一般会計からの繰出金となっている。
　③流動比率は100％を下回っているが、流動資産が企業債を除いた流動負債を上回っており資金不足は回避している。
　④事業開始時期に借り入れた起債の償還が終了しつつあることにより低下傾向となっていたが、企業債残高に対する一般会計負担額が減少したことにより比率が上昇した。
　⑤経費回収率は、類似団体と比較すると良好であるが、一般会計からの繰出金に依存している状況である。
　⑥汚水処理原価は、類似団体と比較すると高く、一層の投資の効率化や維持管理費の削減に努める必要がある。
　⑦施設利用率は、類似団体と同程度の水準である。R2年度から減少傾向であったが、R4年度から処理水量が増えており、施設利用率が増加した。
　⑧水洗化率は、類似団体と同程度の水準であるが、さらなる向上を目指し取り組んでいく必要がある。</t>
    <rPh sb="225" eb="228">
      <t>キギョウサイ</t>
    </rPh>
    <rPh sb="228" eb="230">
      <t>ザンダカ</t>
    </rPh>
    <rPh sb="231" eb="232">
      <t>タイ</t>
    </rPh>
    <rPh sb="234" eb="238">
      <t>イッパンカイケイ</t>
    </rPh>
    <rPh sb="238" eb="241">
      <t>フタンガク</t>
    </rPh>
    <rPh sb="242" eb="244">
      <t>ゲンショウ</t>
    </rPh>
    <rPh sb="251" eb="253">
      <t>ヒリツ</t>
    </rPh>
    <rPh sb="254" eb="256">
      <t>ジョウショウ</t>
    </rPh>
    <rPh sb="320" eb="324">
      <t>ルイジダンタイ</t>
    </rPh>
    <rPh sb="325" eb="327">
      <t>ヒカク</t>
    </rPh>
    <rPh sb="330" eb="331">
      <t>タカ</t>
    </rPh>
    <rPh sb="388" eb="390">
      <t>ネンド</t>
    </rPh>
    <rPh sb="392" eb="394">
      <t>ゲンショウ</t>
    </rPh>
    <rPh sb="394" eb="396">
      <t>ケイコウ</t>
    </rPh>
    <rPh sb="404" eb="406">
      <t>ネンド</t>
    </rPh>
    <rPh sb="408" eb="412">
      <t>ショリスイリョウ</t>
    </rPh>
    <rPh sb="419" eb="421">
      <t>シセツ</t>
    </rPh>
    <rPh sb="421" eb="424">
      <t>リヨウリツ</t>
    </rPh>
    <rPh sb="425" eb="427">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</si>
</sst>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D3-4C62-90B1-E12A6A156A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0.09</c:v>
                </c:pt>
                <c:pt idx="4">
                  <c:v>0.15</c:v>
                </c:pt>
              </c:numCache>
            </c:numRef>
          </c:val>
          <c:smooth val="0"/>
          <c:extLst>
            <c:ext xmlns:c16="http://schemas.microsoft.com/office/drawing/2014/chart" uri="{C3380CC4-5D6E-409C-BE32-E72D297353CC}">
              <c16:uniqueId val="{00000001-2FD3-4C62-90B1-E12A6A156A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57.18</c:v>
                </c:pt>
                <c:pt idx="1">
                  <c:v>56.46</c:v>
                </c:pt>
                <c:pt idx="2">
                  <c:v>56.03</c:v>
                </c:pt>
                <c:pt idx="3">
                  <c:v>56.2</c:v>
                </c:pt>
                <c:pt idx="4">
                  <c:v>57.24</c:v>
                </c:pt>
              </c:numCache>
            </c:numRef>
          </c:val>
          <c:extLst>
            <c:ext xmlns:c16="http://schemas.microsoft.com/office/drawing/2014/chart" uri="{C3380CC4-5D6E-409C-BE32-E72D297353CC}">
              <c16:uniqueId val="{00000000-E7CA-47D0-9B25-06A6913A4B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56.51</c:v>
                </c:pt>
                <c:pt idx="4">
                  <c:v>56.85</c:v>
                </c:pt>
              </c:numCache>
            </c:numRef>
          </c:val>
          <c:smooth val="0"/>
          <c:extLst>
            <c:ext xmlns:c16="http://schemas.microsoft.com/office/drawing/2014/chart" uri="{C3380CC4-5D6E-409C-BE32-E72D297353CC}">
              <c16:uniqueId val="{00000001-E7CA-47D0-9B25-06A6913A4B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88.63</c:v>
                </c:pt>
                <c:pt idx="1">
                  <c:v>89.44</c:v>
                </c:pt>
                <c:pt idx="2">
                  <c:v>89.5</c:v>
                </c:pt>
                <c:pt idx="3">
                  <c:v>89.79</c:v>
                </c:pt>
                <c:pt idx="4">
                  <c:v>90.19</c:v>
                </c:pt>
              </c:numCache>
            </c:numRef>
          </c:val>
          <c:extLst>
            <c:ext xmlns:c16="http://schemas.microsoft.com/office/drawing/2014/chart" uri="{C3380CC4-5D6E-409C-BE32-E72D297353CC}">
              <c16:uniqueId val="{00000000-B052-4E9E-A138-449DFEABD8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90.62</c:v>
                </c:pt>
                <c:pt idx="4">
                  <c:v>90.79</c:v>
                </c:pt>
              </c:numCache>
            </c:numRef>
          </c:val>
          <c:smooth val="0"/>
          <c:extLst>
            <c:ext xmlns:c16="http://schemas.microsoft.com/office/drawing/2014/chart" uri="{C3380CC4-5D6E-409C-BE32-E72D297353CC}">
              <c16:uniqueId val="{00000001-B052-4E9E-A138-449DFEABD8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102.68</c:v>
                </c:pt>
                <c:pt idx="1">
                  <c:v>100</c:v>
                </c:pt>
                <c:pt idx="2">
                  <c:v>100</c:v>
                </c:pt>
                <c:pt idx="3">
                  <c:v>100</c:v>
                </c:pt>
                <c:pt idx="4">
                  <c:v>100</c:v>
                </c:pt>
              </c:numCache>
            </c:numRef>
          </c:val>
          <c:extLst>
            <c:ext xmlns:c16="http://schemas.microsoft.com/office/drawing/2014/chart" uri="{C3380CC4-5D6E-409C-BE32-E72D297353CC}">
              <c16:uniqueId val="{00000000-E9FA-4CFA-BD9E-0A1C96AE5B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106.53</c:v>
                </c:pt>
                <c:pt idx="4">
                  <c:v>105.5</c:v>
                </c:pt>
              </c:numCache>
            </c:numRef>
          </c:val>
          <c:smooth val="0"/>
          <c:extLst>
            <c:ext xmlns:c16="http://schemas.microsoft.com/office/drawing/2014/chart" uri="{C3380CC4-5D6E-409C-BE32-E72D297353CC}">
              <c16:uniqueId val="{00000001-E9FA-4CFA-BD9E-0A1C96AE5B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c:v>
                </c:pt>
                <c:pt idx="1">
                  <c:v>7.14</c:v>
                </c:pt>
                <c:pt idx="2">
                  <c:v>10.6</c:v>
                </c:pt>
                <c:pt idx="3">
                  <c:v>13.79</c:v>
                </c:pt>
                <c:pt idx="4">
                  <c:v>13.5</c:v>
                </c:pt>
              </c:numCache>
            </c:numRef>
          </c:val>
          <c:extLst>
            <c:ext xmlns:c16="http://schemas.microsoft.com/office/drawing/2014/chart" uri="{C3380CC4-5D6E-409C-BE32-E72D297353CC}">
              <c16:uniqueId val="{00000000-BC14-4793-AEBE-0A18ABE409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26.9</c:v>
                </c:pt>
                <c:pt idx="4">
                  <c:v>28.47</c:v>
                </c:pt>
              </c:numCache>
            </c:numRef>
          </c:val>
          <c:smooth val="0"/>
          <c:extLst>
            <c:ext xmlns:c16="http://schemas.microsoft.com/office/drawing/2014/chart" uri="{C3380CC4-5D6E-409C-BE32-E72D297353CC}">
              <c16:uniqueId val="{00000001-BC14-4793-AEBE-0A18ABE409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1E-4C47-9ADD-141EE5B303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2.08</c:v>
                </c:pt>
                <c:pt idx="4">
                  <c:v>1.87</c:v>
                </c:pt>
              </c:numCache>
            </c:numRef>
          </c:val>
          <c:smooth val="0"/>
          <c:extLst>
            <c:ext xmlns:c16="http://schemas.microsoft.com/office/drawing/2014/chart" uri="{C3380CC4-5D6E-409C-BE32-E72D297353CC}">
              <c16:uniqueId val="{00000001-7F1E-4C47-9ADD-141EE5B303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DC-4B4D-A0F5-F3DEF4C961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18.41</c:v>
                </c:pt>
                <c:pt idx="4">
                  <c:v>16.91</c:v>
                </c:pt>
              </c:numCache>
            </c:numRef>
          </c:val>
          <c:smooth val="0"/>
          <c:extLst>
            <c:ext xmlns:c16="http://schemas.microsoft.com/office/drawing/2014/chart" uri="{C3380CC4-5D6E-409C-BE32-E72D297353CC}">
              <c16:uniqueId val="{00000001-C6DC-4B4D-A0F5-F3DEF4C961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39.33</c:v>
                </c:pt>
                <c:pt idx="1">
                  <c:v>62.6</c:v>
                </c:pt>
                <c:pt idx="2">
                  <c:v>86.07</c:v>
                </c:pt>
                <c:pt idx="3">
                  <c:v>91</c:v>
                </c:pt>
                <c:pt idx="4">
                  <c:v>88.93</c:v>
                </c:pt>
              </c:numCache>
            </c:numRef>
          </c:val>
          <c:extLst>
            <c:ext xmlns:c16="http://schemas.microsoft.com/office/drawing/2014/chart" uri="{C3380CC4-5D6E-409C-BE32-E72D297353CC}">
              <c16:uniqueId val="{00000000-2564-4199-AD60-A5558F914A9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74.790000000000006</c:v>
                </c:pt>
                <c:pt idx="4">
                  <c:v>73.930000000000007</c:v>
                </c:pt>
              </c:numCache>
            </c:numRef>
          </c:val>
          <c:smooth val="0"/>
          <c:extLst>
            <c:ext xmlns:c16="http://schemas.microsoft.com/office/drawing/2014/chart" uri="{C3380CC4-5D6E-409C-BE32-E72D297353CC}">
              <c16:uniqueId val="{00000001-2564-4199-AD60-A5558F914A9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259.73</c:v>
                </c:pt>
                <c:pt idx="1">
                  <c:v>218.38</c:v>
                </c:pt>
                <c:pt idx="2" formatCode="#,##0.00;&quot;△&quot;#,##0.00">
                  <c:v>0</c:v>
                </c:pt>
                <c:pt idx="3">
                  <c:v>138.35</c:v>
                </c:pt>
                <c:pt idx="4">
                  <c:v>306.45</c:v>
                </c:pt>
              </c:numCache>
            </c:numRef>
          </c:val>
          <c:extLst>
            <c:ext xmlns:c16="http://schemas.microsoft.com/office/drawing/2014/chart" uri="{C3380CC4-5D6E-409C-BE32-E72D297353CC}">
              <c16:uniqueId val="{00000000-3B37-4953-B1B8-BAE7B5E7AAD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767.56</c:v>
                </c:pt>
                <c:pt idx="4">
                  <c:v>795.22</c:v>
                </c:pt>
              </c:numCache>
            </c:numRef>
          </c:val>
          <c:smooth val="0"/>
          <c:extLst>
            <c:ext xmlns:c16="http://schemas.microsoft.com/office/drawing/2014/chart" uri="{C3380CC4-5D6E-409C-BE32-E72D297353CC}">
              <c16:uniqueId val="{00000001-3B37-4953-B1B8-BAE7B5E7AAD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96.16</c:v>
                </c:pt>
                <c:pt idx="1">
                  <c:v>97.67</c:v>
                </c:pt>
                <c:pt idx="2">
                  <c:v>92.64</c:v>
                </c:pt>
                <c:pt idx="3">
                  <c:v>94.2</c:v>
                </c:pt>
                <c:pt idx="4">
                  <c:v>98.2</c:v>
                </c:pt>
              </c:numCache>
            </c:numRef>
          </c:val>
          <c:extLst>
            <c:ext xmlns:c16="http://schemas.microsoft.com/office/drawing/2014/chart" uri="{C3380CC4-5D6E-409C-BE32-E72D297353CC}">
              <c16:uniqueId val="{00000000-94B3-4593-9FAA-9EB389980C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90.23</c:v>
                </c:pt>
                <c:pt idx="4">
                  <c:v>90.78</c:v>
                </c:pt>
              </c:numCache>
            </c:numRef>
          </c:val>
          <c:smooth val="0"/>
          <c:extLst>
            <c:ext xmlns:c16="http://schemas.microsoft.com/office/drawing/2014/chart" uri="{C3380CC4-5D6E-409C-BE32-E72D297353CC}">
              <c16:uniqueId val="{00000001-94B3-4593-9FAA-9EB389980C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176.56</c:v>
                </c:pt>
                <c:pt idx="1">
                  <c:v>175.03</c:v>
                </c:pt>
                <c:pt idx="2">
                  <c:v>185.75</c:v>
                </c:pt>
                <c:pt idx="3">
                  <c:v>188.73</c:v>
                </c:pt>
                <c:pt idx="4">
                  <c:v>191.93</c:v>
                </c:pt>
              </c:numCache>
            </c:numRef>
          </c:val>
          <c:extLst>
            <c:ext xmlns:c16="http://schemas.microsoft.com/office/drawing/2014/chart" uri="{C3380CC4-5D6E-409C-BE32-E72D297353CC}">
              <c16:uniqueId val="{00000000-32A9-4DD8-9305-6546BA85B0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170.2</c:v>
                </c:pt>
                <c:pt idx="4">
                  <c:v>170.83</c:v>
                </c:pt>
              </c:numCache>
            </c:numRef>
          </c:val>
          <c:smooth val="0"/>
          <c:extLst>
            <c:ext xmlns:c16="http://schemas.microsoft.com/office/drawing/2014/chart" uri="{C3380CC4-5D6E-409C-BE32-E72D297353CC}">
              <c16:uniqueId val="{00000001-32A9-4DD8-9305-6546BA85B0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柳井市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29233</v>
      </c>
      <c r="AM8" s="41"/>
      <c r="AN8" s="41"/>
      <c r="AO8" s="41"/>
      <c r="AP8" s="41"/>
      <c r="AQ8" s="41"/>
      <c r="AR8" s="41"/>
      <c r="AS8" s="41"/>
      <c r="AT8" s="34">
        <f>データ!T6</f>
        <v>140.03</v>
      </c>
      <c r="AU8" s="34"/>
      <c r="AV8" s="34"/>
      <c r="AW8" s="34"/>
      <c r="AX8" s="34"/>
      <c r="AY8" s="34"/>
      <c r="AZ8" s="34"/>
      <c r="BA8" s="34"/>
      <c r="BB8" s="34">
        <f>データ!U6</f>
        <v>208.76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58.14</v>
      </c>
      <c r="J10" s="34"/>
      <c r="K10" s="34"/>
      <c r="L10" s="34"/>
      <c r="M10" s="34"/>
      <c r="N10" s="34"/>
      <c r="O10" s="34"/>
      <c r="P10" s="34">
        <f>データ!P6</f>
        <v>25.43</v>
      </c>
      <c r="Q10" s="34"/>
      <c r="R10" s="34"/>
      <c r="S10" s="34"/>
      <c r="T10" s="34"/>
      <c r="U10" s="34"/>
      <c r="V10" s="34"/>
      <c r="W10" s="34">
        <f>データ!Q6</f>
        <v>87.67</v>
      </c>
      <c r="X10" s="34"/>
      <c r="Y10" s="34"/>
      <c r="Z10" s="34"/>
      <c r="AA10" s="34"/>
      <c r="AB10" s="34"/>
      <c r="AC10" s="34"/>
      <c r="AD10" s="41">
        <f>データ!R6</f>
        <v>3630</v>
      </c>
      <c r="AE10" s="41"/>
      <c r="AF10" s="41"/>
      <c r="AG10" s="41"/>
      <c r="AH10" s="41"/>
      <c r="AI10" s="41"/>
      <c r="AJ10" s="41"/>
      <c r="AK10" s="2"/>
      <c r="AL10" s="41">
        <f>データ!V6</f>
        <v>7369</v>
      </c>
      <c r="AM10" s="41"/>
      <c r="AN10" s="41"/>
      <c r="AO10" s="41"/>
      <c r="AP10" s="41"/>
      <c r="AQ10" s="41"/>
      <c r="AR10" s="41"/>
      <c r="AS10" s="41"/>
      <c r="AT10" s="34">
        <f>データ!W6</f>
        <v>2.64</v>
      </c>
      <c r="AU10" s="34"/>
      <c r="AV10" s="34"/>
      <c r="AW10" s="34"/>
      <c r="AX10" s="34"/>
      <c r="AY10" s="34"/>
      <c r="AZ10" s="34"/>
      <c r="BA10" s="34"/>
      <c r="BB10" s="34">
        <f>データ!X6</f>
        <v>2791.29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JSi/zTcFFp3iM4nG3JJ6fbNriDvA/yYzdBLzeWMDrjoEyBno6YAumdgDClQWWMUFf6CPif6PRyiPCKmxMhBIQ==" saltValue="nFmlUlNQ/yeegfguoQOu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352128</v>
      </c>
      <c r="D6" s="19">
        <f t="shared" si="3"/>
        <v>46</v>
      </c>
      <c r="E6" s="19">
        <f t="shared" si="3"/>
        <v>17</v>
      </c>
      <c r="F6" s="19">
        <f t="shared" si="3"/>
        <v>1</v>
      </c>
      <c r="G6" s="19">
        <f t="shared" si="3"/>
        <v>0</v>
      </c>
      <c r="H6" s="19" t="str">
        <f t="shared" si="3"/>
        <v>山口県　柳井市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58.14</v>
      </c>
      <c r="P6" s="20">
        <f t="shared" si="3"/>
        <v>25.43</v>
      </c>
      <c r="Q6" s="20">
        <f t="shared" si="3"/>
        <v>87.67</v>
      </c>
      <c r="R6" s="20">
        <f t="shared" si="3"/>
        <v>3630</v>
      </c>
      <c r="S6" s="20">
        <f t="shared" si="3"/>
        <v>29233</v>
      </c>
      <c r="T6" s="20">
        <f t="shared" si="3"/>
        <v>140.03</v>
      </c>
      <c r="U6" s="20">
        <f t="shared" si="3"/>
        <v>208.76</v>
      </c>
      <c r="V6" s="20">
        <f t="shared" si="3"/>
        <v>7369</v>
      </c>
      <c r="W6" s="20">
        <f t="shared" si="3"/>
        <v>2.64</v>
      </c>
      <c r="X6" s="20">
        <f t="shared" si="3"/>
        <v>2791.29</v>
      </c>
      <c r="Y6" s="21">
        <f>IF(Y7="",NA(),Y7)</f>
        <v>102.68</v>
      </c>
      <c r="Z6" s="21">
        <f t="shared" ref="Z6:AH6" si="4">IF(Z7="",NA(),Z7)</f>
        <v>100</v>
      </c>
      <c r="AA6" s="21">
        <f t="shared" si="4"/>
        <v>100</v>
      </c>
      <c r="AB6" s="21">
        <f t="shared" si="4"/>
        <v>100</v>
      </c>
      <c r="AC6" s="21">
        <f t="shared" si="4"/>
        <v>100</v>
      </c>
      <c r="AD6" s="21">
        <f t="shared" si="4"/>
        <v>107.21</v>
      </c>
      <c r="AE6" s="21">
        <f t="shared" si="4"/>
        <v>107.08</v>
      </c>
      <c r="AF6" s="21">
        <f t="shared" si="4"/>
        <v>106.08</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18.41</v>
      </c>
      <c r="AS6" s="21">
        <f t="shared" si="5"/>
        <v>16.91</v>
      </c>
      <c r="AT6" s="20" t="str">
        <f>IF(AT7="","",IF(AT7="-","【-】","【"&amp;SUBSTITUTE(TEXT(AT7,"#,##0.00"),"-","△")&amp;"】"))</f>
        <v>【3.12】</v>
      </c>
      <c r="AU6" s="21">
        <f>IF(AU7="",NA(),AU7)</f>
        <v>39.33</v>
      </c>
      <c r="AV6" s="21">
        <f t="shared" ref="AV6:BD6" si="6">IF(AV7="",NA(),AV7)</f>
        <v>62.6</v>
      </c>
      <c r="AW6" s="21">
        <f t="shared" si="6"/>
        <v>86.07</v>
      </c>
      <c r="AX6" s="21">
        <f t="shared" si="6"/>
        <v>91</v>
      </c>
      <c r="AY6" s="21">
        <f t="shared" si="6"/>
        <v>88.93</v>
      </c>
      <c r="AZ6" s="21">
        <f t="shared" si="6"/>
        <v>40.67</v>
      </c>
      <c r="BA6" s="21">
        <f t="shared" si="6"/>
        <v>47.7</v>
      </c>
      <c r="BB6" s="21">
        <f t="shared" si="6"/>
        <v>50.59</v>
      </c>
      <c r="BC6" s="21">
        <f t="shared" si="6"/>
        <v>74.790000000000006</v>
      </c>
      <c r="BD6" s="21">
        <f t="shared" si="6"/>
        <v>73.930000000000007</v>
      </c>
      <c r="BE6" s="20" t="str">
        <f>IF(BE7="","",IF(BE7="-","【-】","【"&amp;SUBSTITUTE(TEXT(BE7,"#,##0.00"),"-","△")&amp;"】"))</f>
        <v>【82.75】</v>
      </c>
      <c r="BF6" s="21">
        <f>IF(BF7="",NA(),BF7)</f>
        <v>259.73</v>
      </c>
      <c r="BG6" s="21">
        <f t="shared" ref="BG6:BO6" si="7">IF(BG7="",NA(),BG7)</f>
        <v>218.38</v>
      </c>
      <c r="BH6" s="20">
        <f t="shared" si="7"/>
        <v>0</v>
      </c>
      <c r="BI6" s="21">
        <f t="shared" si="7"/>
        <v>138.35</v>
      </c>
      <c r="BJ6" s="21">
        <f t="shared" si="7"/>
        <v>306.45</v>
      </c>
      <c r="BK6" s="21">
        <f t="shared" si="7"/>
        <v>1050.51</v>
      </c>
      <c r="BL6" s="21">
        <f t="shared" si="7"/>
        <v>1102.01</v>
      </c>
      <c r="BM6" s="21">
        <f t="shared" si="7"/>
        <v>987.36</v>
      </c>
      <c r="BN6" s="21">
        <f t="shared" si="7"/>
        <v>767.56</v>
      </c>
      <c r="BO6" s="21">
        <f t="shared" si="7"/>
        <v>795.22</v>
      </c>
      <c r="BP6" s="20" t="str">
        <f>IF(BP7="","",IF(BP7="-","【-】","【"&amp;SUBSTITUTE(TEXT(BP7,"#,##0.00"),"-","△")&amp;"】"))</f>
        <v>【602.56】</v>
      </c>
      <c r="BQ6" s="21">
        <f>IF(BQ7="",NA(),BQ7)</f>
        <v>96.16</v>
      </c>
      <c r="BR6" s="21">
        <f t="shared" ref="BR6:BZ6" si="8">IF(BR7="",NA(),BR7)</f>
        <v>97.67</v>
      </c>
      <c r="BS6" s="21">
        <f t="shared" si="8"/>
        <v>92.64</v>
      </c>
      <c r="BT6" s="21">
        <f t="shared" si="8"/>
        <v>94.2</v>
      </c>
      <c r="BU6" s="21">
        <f t="shared" si="8"/>
        <v>98.2</v>
      </c>
      <c r="BV6" s="21">
        <f t="shared" si="8"/>
        <v>82.65</v>
      </c>
      <c r="BW6" s="21">
        <f t="shared" si="8"/>
        <v>82.55</v>
      </c>
      <c r="BX6" s="21">
        <f t="shared" si="8"/>
        <v>83.55</v>
      </c>
      <c r="BY6" s="21">
        <f t="shared" si="8"/>
        <v>90.23</v>
      </c>
      <c r="BZ6" s="21">
        <f t="shared" si="8"/>
        <v>90.78</v>
      </c>
      <c r="CA6" s="20" t="str">
        <f>IF(CA7="","",IF(CA7="-","【-】","【"&amp;SUBSTITUTE(TEXT(CA7,"#,##0.00"),"-","△")&amp;"】"))</f>
        <v>【97.94】</v>
      </c>
      <c r="CB6" s="21">
        <f>IF(CB7="",NA(),CB7)</f>
        <v>176.56</v>
      </c>
      <c r="CC6" s="21">
        <f t="shared" ref="CC6:CK6" si="9">IF(CC7="",NA(),CC7)</f>
        <v>175.03</v>
      </c>
      <c r="CD6" s="21">
        <f t="shared" si="9"/>
        <v>185.75</v>
      </c>
      <c r="CE6" s="21">
        <f t="shared" si="9"/>
        <v>188.73</v>
      </c>
      <c r="CF6" s="21">
        <f t="shared" si="9"/>
        <v>191.93</v>
      </c>
      <c r="CG6" s="21">
        <f t="shared" si="9"/>
        <v>186.3</v>
      </c>
      <c r="CH6" s="21">
        <f t="shared" si="9"/>
        <v>188.38</v>
      </c>
      <c r="CI6" s="21">
        <f t="shared" si="9"/>
        <v>185.98</v>
      </c>
      <c r="CJ6" s="21">
        <f t="shared" si="9"/>
        <v>170.2</v>
      </c>
      <c r="CK6" s="21">
        <f t="shared" si="9"/>
        <v>170.83</v>
      </c>
      <c r="CL6" s="20" t="str">
        <f>IF(CL7="","",IF(CL7="-","【-】","【"&amp;SUBSTITUTE(TEXT(CL7,"#,##0.00"),"-","△")&amp;"】"))</f>
        <v>【140.98】</v>
      </c>
      <c r="CM6" s="21">
        <f>IF(CM7="",NA(),CM7)</f>
        <v>57.18</v>
      </c>
      <c r="CN6" s="21">
        <f t="shared" ref="CN6:CV6" si="10">IF(CN7="",NA(),CN7)</f>
        <v>56.46</v>
      </c>
      <c r="CO6" s="21">
        <f t="shared" si="10"/>
        <v>56.03</v>
      </c>
      <c r="CP6" s="21">
        <f t="shared" si="10"/>
        <v>56.2</v>
      </c>
      <c r="CQ6" s="21">
        <f t="shared" si="10"/>
        <v>57.24</v>
      </c>
      <c r="CR6" s="21">
        <f t="shared" si="10"/>
        <v>50.53</v>
      </c>
      <c r="CS6" s="21">
        <f t="shared" si="10"/>
        <v>51.42</v>
      </c>
      <c r="CT6" s="21">
        <f t="shared" si="10"/>
        <v>48.95</v>
      </c>
      <c r="CU6" s="21">
        <f t="shared" si="10"/>
        <v>56.51</v>
      </c>
      <c r="CV6" s="21">
        <f t="shared" si="10"/>
        <v>56.85</v>
      </c>
      <c r="CW6" s="20" t="str">
        <f>IF(CW7="","",IF(CW7="-","【-】","【"&amp;SUBSTITUTE(TEXT(CW7,"#,##0.00"),"-","△")&amp;"】"))</f>
        <v>【60.13】</v>
      </c>
      <c r="CX6" s="21">
        <f>IF(CX7="",NA(),CX7)</f>
        <v>88.63</v>
      </c>
      <c r="CY6" s="21">
        <f t="shared" ref="CY6:DG6" si="11">IF(CY7="",NA(),CY7)</f>
        <v>89.44</v>
      </c>
      <c r="CZ6" s="21">
        <f t="shared" si="11"/>
        <v>89.5</v>
      </c>
      <c r="DA6" s="21">
        <f t="shared" si="11"/>
        <v>89.79</v>
      </c>
      <c r="DB6" s="21">
        <f t="shared" si="11"/>
        <v>90.19</v>
      </c>
      <c r="DC6" s="21">
        <f t="shared" si="11"/>
        <v>82.08</v>
      </c>
      <c r="DD6" s="21">
        <f t="shared" si="11"/>
        <v>81.34</v>
      </c>
      <c r="DE6" s="21">
        <f t="shared" si="11"/>
        <v>81.14</v>
      </c>
      <c r="DF6" s="21">
        <f t="shared" si="11"/>
        <v>90.62</v>
      </c>
      <c r="DG6" s="21">
        <f t="shared" si="11"/>
        <v>90.79</v>
      </c>
      <c r="DH6" s="20" t="str">
        <f>IF(DH7="","",IF(DH7="-","【-】","【"&amp;SUBSTITUTE(TEXT(DH7,"#,##0.00"),"-","△")&amp;"】"))</f>
        <v>【96.00】</v>
      </c>
      <c r="DI6" s="21">
        <f>IF(DI7="",NA(),DI7)</f>
        <v>3.6</v>
      </c>
      <c r="DJ6" s="21">
        <f t="shared" ref="DJ6:DR6" si="12">IF(DJ7="",NA(),DJ7)</f>
        <v>7.14</v>
      </c>
      <c r="DK6" s="21">
        <f t="shared" si="12"/>
        <v>10.6</v>
      </c>
      <c r="DL6" s="21">
        <f t="shared" si="12"/>
        <v>13.79</v>
      </c>
      <c r="DM6" s="21">
        <f t="shared" si="12"/>
        <v>13.5</v>
      </c>
      <c r="DN6" s="21">
        <f t="shared" si="12"/>
        <v>12.7</v>
      </c>
      <c r="DO6" s="21">
        <f t="shared" si="12"/>
        <v>14.65</v>
      </c>
      <c r="DP6" s="21">
        <f t="shared" si="12"/>
        <v>16.11</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0.09</v>
      </c>
      <c r="EN6" s="21">
        <f t="shared" si="14"/>
        <v>0.15</v>
      </c>
      <c r="EO6" s="20" t="str">
        <f>IF(EO7="","",IF(EO7="-","【-】","【"&amp;SUBSTITUTE(TEXT(EO7,"#,##0.00"),"-","△")&amp;"】"))</f>
        <v>【0.19】</v>
      </c>
    </row>
    <row r="7" spans="1:148" s="22" customFormat="1" x14ac:dyDescent="0.15">
      <c r="A7" s="14"/>
      <c r="B7" s="23">
        <v>2024</v>
      </c>
      <c r="C7" s="23">
        <v>352128</v>
      </c>
      <c r="D7" s="23">
        <v>46</v>
      </c>
      <c r="E7" s="23">
        <v>17</v>
      </c>
      <c r="F7" s="23">
        <v>1</v>
      </c>
      <c r="G7" s="23">
        <v>0</v>
      </c>
      <c r="H7" s="23" t="s">
        <v>96</v>
      </c>
      <c r="I7" s="23" t="s">
        <v>97</v>
      </c>
      <c r="J7" s="23" t="s">
        <v>98</v>
      </c>
      <c r="K7" s="23" t="s">
        <v>99</v>
      </c>
      <c r="L7" s="23" t="s">
        <v>100</v>
      </c>
      <c r="M7" s="23" t="s">
        <v>101</v>
      </c>
      <c r="N7" s="24" t="s">
        <v>102</v>
      </c>
      <c r="O7" s="24">
        <v>58.14</v>
      </c>
      <c r="P7" s="24">
        <v>25.43</v>
      </c>
      <c r="Q7" s="24">
        <v>87.67</v>
      </c>
      <c r="R7" s="24">
        <v>3630</v>
      </c>
      <c r="S7" s="24">
        <v>29233</v>
      </c>
      <c r="T7" s="24">
        <v>140.03</v>
      </c>
      <c r="U7" s="24">
        <v>208.76</v>
      </c>
      <c r="V7" s="24">
        <v>7369</v>
      </c>
      <c r="W7" s="24">
        <v>2.64</v>
      </c>
      <c r="X7" s="24">
        <v>2791.29</v>
      </c>
      <c r="Y7" s="24">
        <v>102.68</v>
      </c>
      <c r="Z7" s="24">
        <v>100</v>
      </c>
      <c r="AA7" s="24">
        <v>100</v>
      </c>
      <c r="AB7" s="24">
        <v>100</v>
      </c>
      <c r="AC7" s="24">
        <v>100</v>
      </c>
      <c r="AD7" s="24">
        <v>107.21</v>
      </c>
      <c r="AE7" s="24">
        <v>107.08</v>
      </c>
      <c r="AF7" s="24">
        <v>106.08</v>
      </c>
      <c r="AG7" s="24">
        <v>106.53</v>
      </c>
      <c r="AH7" s="24">
        <v>105.5</v>
      </c>
      <c r="AI7" s="24">
        <v>105.36</v>
      </c>
      <c r="AJ7" s="24">
        <v>0</v>
      </c>
      <c r="AK7" s="24">
        <v>0</v>
      </c>
      <c r="AL7" s="24">
        <v>0</v>
      </c>
      <c r="AM7" s="24">
        <v>0</v>
      </c>
      <c r="AN7" s="24">
        <v>0</v>
      </c>
      <c r="AO7" s="24">
        <v>43.71</v>
      </c>
      <c r="AP7" s="24">
        <v>45.94</v>
      </c>
      <c r="AQ7" s="24">
        <v>29.34</v>
      </c>
      <c r="AR7" s="24">
        <v>18.41</v>
      </c>
      <c r="AS7" s="24">
        <v>16.91</v>
      </c>
      <c r="AT7" s="24">
        <v>3.12</v>
      </c>
      <c r="AU7" s="24">
        <v>39.33</v>
      </c>
      <c r="AV7" s="24">
        <v>62.6</v>
      </c>
      <c r="AW7" s="24">
        <v>86.07</v>
      </c>
      <c r="AX7" s="24">
        <v>91</v>
      </c>
      <c r="AY7" s="24">
        <v>88.93</v>
      </c>
      <c r="AZ7" s="24">
        <v>40.67</v>
      </c>
      <c r="BA7" s="24">
        <v>47.7</v>
      </c>
      <c r="BB7" s="24">
        <v>50.59</v>
      </c>
      <c r="BC7" s="24">
        <v>74.790000000000006</v>
      </c>
      <c r="BD7" s="24">
        <v>73.930000000000007</v>
      </c>
      <c r="BE7" s="24">
        <v>82.75</v>
      </c>
      <c r="BF7" s="24">
        <v>259.73</v>
      </c>
      <c r="BG7" s="24">
        <v>218.38</v>
      </c>
      <c r="BH7" s="24">
        <v>0</v>
      </c>
      <c r="BI7" s="24">
        <v>138.35</v>
      </c>
      <c r="BJ7" s="24">
        <v>306.45</v>
      </c>
      <c r="BK7" s="24">
        <v>1050.51</v>
      </c>
      <c r="BL7" s="24">
        <v>1102.01</v>
      </c>
      <c r="BM7" s="24">
        <v>987.36</v>
      </c>
      <c r="BN7" s="24">
        <v>767.56</v>
      </c>
      <c r="BO7" s="24">
        <v>795.22</v>
      </c>
      <c r="BP7" s="24">
        <v>602.55999999999995</v>
      </c>
      <c r="BQ7" s="24">
        <v>96.16</v>
      </c>
      <c r="BR7" s="24">
        <v>97.67</v>
      </c>
      <c r="BS7" s="24">
        <v>92.64</v>
      </c>
      <c r="BT7" s="24">
        <v>94.2</v>
      </c>
      <c r="BU7" s="24">
        <v>98.2</v>
      </c>
      <c r="BV7" s="24">
        <v>82.65</v>
      </c>
      <c r="BW7" s="24">
        <v>82.55</v>
      </c>
      <c r="BX7" s="24">
        <v>83.55</v>
      </c>
      <c r="BY7" s="24">
        <v>90.23</v>
      </c>
      <c r="BZ7" s="24">
        <v>90.78</v>
      </c>
      <c r="CA7" s="24">
        <v>97.94</v>
      </c>
      <c r="CB7" s="24">
        <v>176.56</v>
      </c>
      <c r="CC7" s="24">
        <v>175.03</v>
      </c>
      <c r="CD7" s="24">
        <v>185.75</v>
      </c>
      <c r="CE7" s="24">
        <v>188.73</v>
      </c>
      <c r="CF7" s="24">
        <v>191.93</v>
      </c>
      <c r="CG7" s="24">
        <v>186.3</v>
      </c>
      <c r="CH7" s="24">
        <v>188.38</v>
      </c>
      <c r="CI7" s="24">
        <v>185.98</v>
      </c>
      <c r="CJ7" s="24">
        <v>170.2</v>
      </c>
      <c r="CK7" s="24">
        <v>170.83</v>
      </c>
      <c r="CL7" s="24">
        <v>140.97999999999999</v>
      </c>
      <c r="CM7" s="24">
        <v>57.18</v>
      </c>
      <c r="CN7" s="24">
        <v>56.46</v>
      </c>
      <c r="CO7" s="24">
        <v>56.03</v>
      </c>
      <c r="CP7" s="24">
        <v>56.2</v>
      </c>
      <c r="CQ7" s="24">
        <v>57.24</v>
      </c>
      <c r="CR7" s="24">
        <v>50.53</v>
      </c>
      <c r="CS7" s="24">
        <v>51.42</v>
      </c>
      <c r="CT7" s="24">
        <v>48.95</v>
      </c>
      <c r="CU7" s="24">
        <v>56.51</v>
      </c>
      <c r="CV7" s="24">
        <v>56.85</v>
      </c>
      <c r="CW7" s="24">
        <v>60.13</v>
      </c>
      <c r="CX7" s="24">
        <v>88.63</v>
      </c>
      <c r="CY7" s="24">
        <v>89.44</v>
      </c>
      <c r="CZ7" s="24">
        <v>89.5</v>
      </c>
      <c r="DA7" s="24">
        <v>89.79</v>
      </c>
      <c r="DB7" s="24">
        <v>90.19</v>
      </c>
      <c r="DC7" s="24">
        <v>82.08</v>
      </c>
      <c r="DD7" s="24">
        <v>81.34</v>
      </c>
      <c r="DE7" s="24">
        <v>81.14</v>
      </c>
      <c r="DF7" s="24">
        <v>90.62</v>
      </c>
      <c r="DG7" s="24">
        <v>90.79</v>
      </c>
      <c r="DH7" s="24">
        <v>96</v>
      </c>
      <c r="DI7" s="24">
        <v>3.6</v>
      </c>
      <c r="DJ7" s="24">
        <v>7.14</v>
      </c>
      <c r="DK7" s="24">
        <v>10.6</v>
      </c>
      <c r="DL7" s="24">
        <v>13.79</v>
      </c>
      <c r="DM7" s="24">
        <v>13.5</v>
      </c>
      <c r="DN7" s="24">
        <v>12.7</v>
      </c>
      <c r="DO7" s="24">
        <v>14.65</v>
      </c>
      <c r="DP7" s="24">
        <v>16.11</v>
      </c>
      <c r="DQ7" s="24">
        <v>26.9</v>
      </c>
      <c r="DR7" s="24">
        <v>28.47</v>
      </c>
      <c r="DS7" s="24">
        <v>42.2</v>
      </c>
      <c r="DT7" s="24">
        <v>0</v>
      </c>
      <c r="DU7" s="24">
        <v>0</v>
      </c>
      <c r="DV7" s="24">
        <v>0</v>
      </c>
      <c r="DW7" s="24">
        <v>0</v>
      </c>
      <c r="DX7" s="24">
        <v>0</v>
      </c>
      <c r="DY7" s="24">
        <v>0</v>
      </c>
      <c r="DZ7" s="24">
        <v>0.1</v>
      </c>
      <c r="EA7" s="24">
        <v>0.17</v>
      </c>
      <c r="EB7" s="24">
        <v>2.08</v>
      </c>
      <c r="EC7" s="24">
        <v>1.87</v>
      </c>
      <c r="ED7" s="24">
        <v>9.4600000000000009</v>
      </c>
      <c r="EE7" s="24">
        <v>0</v>
      </c>
      <c r="EF7" s="24">
        <v>0</v>
      </c>
      <c r="EG7" s="24">
        <v>0</v>
      </c>
      <c r="EH7" s="24">
        <v>0</v>
      </c>
      <c r="EI7" s="24">
        <v>0</v>
      </c>
      <c r="EJ7" s="24">
        <v>1.65</v>
      </c>
      <c r="EK7" s="24">
        <v>0.14000000000000001</v>
      </c>
      <c r="EL7" s="24">
        <v>0.08</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2026-02-17T02:33:48Z</cp:lastPrinted>
  <dcterms:created xsi:type="dcterms:W3CDTF">2025-12-23T06:04:48Z</dcterms:created>
  <dcterms:modified xsi:type="dcterms:W3CDTF">2026-02-18T05:59:28Z</dcterms:modified>
  <cp:category/>
</cp:coreProperties>
</file>