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ABEC81B8-2380-46DF-822B-16165BA251E4}" xr6:coauthVersionLast="47" xr6:coauthVersionMax="47" xr10:uidLastSave="{00000000-0000-0000-0000-000000000000}"/>
  <workbookProtection workbookAlgorithmName="SHA-512" workbookHashValue="KTwIpBJ78hdYXQiikFLvoA2NvHDDJw056fHMnwisXI8h0fZ46JVbrB0D5Uw5uH26n4JXoNaSJf1Uewn9SvF93g==" workbookSaltValue="pSuwNgrc5QHNn0zB9MPGTQ==" workbookSpinCount="100000" lockStructure="1"/>
  <bookViews>
    <workbookView xWindow="-25725" yWindow="-6330" windowWidth="16695"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F85"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<sst xmlns="http://schemas.openxmlformats.org/spreadsheetml/2006/main" count="231" uniqueCount="116">
  <si>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</si>
  <si>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</si>
  <si>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</si>
  <si>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</si>
  <si>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</si>
  <si>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</si>
  <si>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</si>
  <si>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</si>
  <si>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</si>
  <si>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</si>
  <si>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</si>
  <si>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</si>
  <si>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</si>
  <si>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</si>
  <si>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</si>
  <si>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</si>
  <si>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</si>
  <si>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</si>
  <si>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</si>
  <si>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</si>
  <si>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</si>
  <si>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</si>
  <si>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</si>
  <si>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</si>
  <si>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</si>
  <si>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</si>
  <si>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</si>
  <si>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</si>
  <si>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</si>
  <si>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</si>
  <si>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</si>
  <si>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</si>
  <si>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</si>
  <si>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</si>
  <si>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</si>
  <si>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</si>
  <si>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</si>
  <si>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</si>
  <si>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</si>
  <si>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</si>
  <si>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</si>
  <si>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</si>
  <si>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</si>
  <si>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</si>
  <si>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</si>
  <si>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</si>
  <si>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</si>
  <si>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</si>
  <si>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</si>
  <si>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</si>
  <si>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</si>
  <si>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</si>
  <si>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</si>
  <si>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</si>
  <si>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</si>
  <si>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</si>
  <si>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</si>
  <si>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</si>
  <si>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</si>
  <si>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</si>
  <si>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</si>
  <si>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</si>
  <si>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</si>
  <si>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</si>
  <si>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</si>
  <si>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</si>
  <si>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</si>
  <si>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</si>
  <si>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</si>
  <si>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</si>
  <si>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</si>
  <si>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</si>
  <si>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</si>
  <si>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</si>
  <si>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</si>
  <si>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</si>
  <si>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</si>
  <si>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</si>
  <si>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</si>
  <si>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</si>
  <si>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</si>
  <si>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</si>
  <si>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</si>
  <si>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</si>
  <si>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</si>
  <si>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</si>
  <si>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</si>
  <si>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</si>
  <si>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</si>
  <si>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</si>
  <si>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</si>
  <si>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</si>
  <si>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</si>
  <si>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</si>
  <si>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</si>
  <si>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</si>
  <si>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柳井市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</si>
  <si>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</si>
  <si>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</si>
  <si>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</si>
  <si>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</si>
  <si>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</si>
  <si>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</si>
  <si>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</si>
  <si>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</si>
  <si>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</si>
  <si>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</si>
  <si>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</si>
  <si>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</si>
  <si>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</si>
  <si>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</si>
  <si>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</si>
  <si>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</si>
  <si>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人口減少に伴う使用料収入の減少が課題となっている中で、将来にわたり下水道事業の健全な経営を維持し、安定したサービスを提供するため、令和５年度に下水道使用料の改定を行った。
　今後は、維持管理適正化計画を策定し、施設の維持管理の効率化・適正化に向けた対策を総合的に検討していく。</t>
    <rPh sb="75" eb="78">
      <t>シヨウリョウ</t>
    </rPh>
    <rPh sb="88" eb="90">
      <t>コンゴ</t>
    </rPh>
    <rPh sb="92" eb="94">
      <t>イジ</t>
    </rPh>
    <rPh sb="94" eb="96">
      <t>カンリ</t>
    </rPh>
    <rPh sb="96" eb="99">
      <t>テキセイカ</t>
    </rPh>
    <rPh sb="99" eb="101">
      <t>ケイカク</t>
    </rPh>
    <rPh sb="102" eb="104">
      <t>サクテイ</t>
    </rPh>
    <rPh sb="109" eb="111">
      <t>イジ</t>
    </rPh>
    <rPh sb="111" eb="113">
      <t>カンリ</t>
    </rPh>
    <rPh sb="114" eb="117">
      <t>コウリツカ</t>
    </rPh>
    <rPh sb="118" eb="121">
      <t>テキセイカ</t>
    </rPh>
    <rPh sb="122" eb="123">
      <t>ム</t>
    </rPh>
    <rPh sb="125" eb="127">
      <t>タイサク</t>
    </rPh>
    <rPh sb="128" eb="131">
      <t>ソウゴウテキ</t>
    </rPh>
    <phoneticPr fontId="4"/>
  </si>
  <si>
    <t>　平成５年度末の供用開始から30年以上が経過し、施設の老朽化対策が課題となっている。平成27年度に各施設及び管路施設を対象として機能診断調査を行い、平成28年度に最適整備構想を策定した。
　①有形固定資産減価償却率については類似団体と比較して低い数値であるが、これは地方公営企業会計に移行した際、当初取得価額から法適用開始時前の減価償却累計額相当分を控除した数値を資産の取得価額としているためであり、老朽化は相応に進行している。</t>
    <rPh sb="17" eb="19">
      <t>イジョウ</t>
    </rPh>
    <rPh sb="20" eb="22">
      <t>ケイカ</t>
    </rPh>
    <rPh sb="96" eb="98">
      <t>ユウケイ</t>
    </rPh>
    <rPh sb="98" eb="100">
      <t>コテイ</t>
    </rPh>
    <rPh sb="100" eb="102">
      <t>シサン</t>
    </rPh>
    <rPh sb="102" eb="104">
      <t>ゲンカ</t>
    </rPh>
    <rPh sb="104" eb="106">
      <t>ショウキャク</t>
    </rPh>
    <rPh sb="106" eb="107">
      <t>リツ</t>
    </rPh>
    <rPh sb="112" eb="114">
      <t>ルイジ</t>
    </rPh>
    <rPh sb="114" eb="116">
      <t>ダンタイ</t>
    </rPh>
    <rPh sb="117" eb="119">
      <t>ヒカク</t>
    </rPh>
    <rPh sb="121" eb="122">
      <t>ヒク</t>
    </rPh>
    <rPh sb="123" eb="125">
      <t>スウチ</t>
    </rPh>
    <rPh sb="204" eb="206">
      <t>ソウオウ</t>
    </rPh>
    <rPh sb="207" eb="209">
      <t>シンコウ</t>
    </rPh>
    <phoneticPr fontId="4"/>
  </si>
  <si>
    <r>
      <t xml:space="preserve">　農業集落排水事業については、当初の施設整備が完了し、維持管理業務に移行している。また、行政人口の減少に伴い、処理区域内人口も減少傾向である。
　①経常収支比率は100％台であるが、収益の大部分は一般会計からの繰出金となっている。
　③流動比率は100％を下回っているが、流動資産が企業債を除いた流動負債を上回っており資金不足は回避している。
　④企業債残高全額が一般会計負担額となっているため企業債残高対事業規模比率は0となっている。
　⑤経費回収率、⑦施設利用率は類似団体と比較して低い水準となっており、処理区域内人口の減少により今後低下していくと見込まれる。
</t>
    </r>
    <r>
      <rPr>
        <sz val="11"/>
        <rFont val="ＭＳ ゴシック"/>
        <family val="3"/>
        <charset val="128"/>
      </rPr>
      <t>　⑥汚水処理原価は、類似団体よりも高く、投資の効率化や維持管理費の削減が必要である。</t>
    </r>
    <r>
      <rPr>
        <sz val="11"/>
        <color theme="1"/>
        <rFont val="ＭＳ ゴシック"/>
        <family val="3"/>
        <charset val="128"/>
      </rPr>
      <t xml:space="preserve">
　⑧水洗化率については類似団体よりも低水準であり、さらなる向上を目指し取り組んでいく必要がある。。
　料金収入で費用を賄いきれず、一般会計からの繰出金に依存した状況が続いており、今後も維持管理費の抑制に努める必要がある。
</t>
    </r>
    <rPh sb="49" eb="51">
      <t>ゲンショウ</t>
    </rPh>
    <rPh sb="52" eb="53">
      <t>トモナ</t>
    </rPh>
    <rPh sb="55" eb="57">
      <t>ショリ</t>
    </rPh>
    <rPh sb="57" eb="60">
      <t>クイキナイ</t>
    </rPh>
    <rPh sb="60" eb="62">
      <t>ジンコウ</t>
    </rPh>
    <rPh sb="63" eb="65">
      <t>ゲンショウ</t>
    </rPh>
    <rPh sb="65" eb="67">
      <t>ケイコウ</t>
    </rPh>
    <rPh sb="85" eb="86">
      <t>ダイ</t>
    </rPh>
    <rPh sb="105" eb="106">
      <t>ク</t>
    </rPh>
    <rPh sb="106" eb="107">
      <t>ダ</t>
    </rPh>
    <rPh sb="107" eb="108">
      <t>キン</t>
    </rPh>
    <rPh sb="174" eb="176">
      <t>キギョウ</t>
    </rPh>
    <rPh sb="176" eb="177">
      <t>サイ</t>
    </rPh>
    <rPh sb="177" eb="179">
      <t>ザンダカ</t>
    </rPh>
    <rPh sb="179" eb="181">
      <t>ゼンガク</t>
    </rPh>
    <rPh sb="182" eb="184">
      <t>イッパン</t>
    </rPh>
    <rPh sb="184" eb="186">
      <t>カイケイ</t>
    </rPh>
    <rPh sb="186" eb="188">
      <t>フタン</t>
    </rPh>
    <rPh sb="188" eb="189">
      <t>ガク</t>
    </rPh>
    <rPh sb="221" eb="223">
      <t>ケイヒ</t>
    </rPh>
    <rPh sb="223" eb="225">
      <t>カイシュウ</t>
    </rPh>
    <rPh sb="225" eb="226">
      <t>リツ</t>
    </rPh>
    <rPh sb="228" eb="230">
      <t>シセツ</t>
    </rPh>
    <rPh sb="230" eb="232">
      <t>リヨウ</t>
    </rPh>
    <rPh sb="232" eb="233">
      <t>リツ</t>
    </rPh>
    <rPh sb="234" eb="236">
      <t>ルイジ</t>
    </rPh>
    <rPh sb="236" eb="238">
      <t>ダンタイ</t>
    </rPh>
    <rPh sb="239" eb="241">
      <t>ヒカク</t>
    </rPh>
    <rPh sb="243" eb="244">
      <t>ヒク</t>
    </rPh>
    <rPh sb="245" eb="247">
      <t>スイジュン</t>
    </rPh>
    <rPh sb="254" eb="256">
      <t>ショリ</t>
    </rPh>
    <rPh sb="256" eb="259">
      <t>クイキナイ</t>
    </rPh>
    <rPh sb="259" eb="261">
      <t>ジンコウ</t>
    </rPh>
    <rPh sb="262" eb="264">
      <t>ゲンショウ</t>
    </rPh>
    <rPh sb="267" eb="269">
      <t>コンゴ</t>
    </rPh>
    <rPh sb="269" eb="271">
      <t>テイカ</t>
    </rPh>
    <rPh sb="276" eb="278">
      <t>ミコ</t>
    </rPh>
    <rPh sb="293" eb="297">
      <t>ルイジダンタイ</t>
    </rPh>
    <rPh sb="300" eb="301">
      <t>タカ</t>
    </rPh>
    <rPh sb="303" eb="305">
      <t>トウシ</t>
    </rPh>
    <rPh sb="306" eb="309">
      <t>コウリツカ</t>
    </rPh>
    <rPh sb="310" eb="315">
      <t>イジカンリヒ</t>
    </rPh>
    <rPh sb="316" eb="318">
      <t>サクゲン</t>
    </rPh>
    <rPh sb="319" eb="321">
      <t>ヒツヨウ</t>
    </rPh>
    <rPh sb="328" eb="331">
      <t>スイセンカ</t>
    </rPh>
    <rPh sb="331" eb="332">
      <t>リツ</t>
    </rPh>
    <rPh sb="337" eb="339">
      <t>ルイジ</t>
    </rPh>
    <rPh sb="339" eb="341">
      <t>ダンタイ</t>
    </rPh>
    <rPh sb="355" eb="357">
      <t>コウジョウ</t>
    </rPh>
    <rPh sb="358" eb="360">
      <t>メザ</t>
    </rPh>
    <rPh sb="361" eb="362">
      <t>ト</t>
    </rPh>
    <rPh sb="363" eb="364">
      <t>ク</t>
    </rPh>
    <rPh sb="368" eb="37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</si>
</sst>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A6E2-4F5B-81EB-FE6C06ACC8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0.02</c:v>
                </c:pt>
                <c:pt idx="4">
                  <c:v>0.02</c:v>
                </c:pt>
              </c:numCache>
            </c:numRef>
          </c:val>
          <c:smooth val="0"/>
          <c:extLst>
            <c:ext xmlns:c16="http://schemas.microsoft.com/office/drawing/2014/chart" uri="{C3380CC4-5D6E-409C-BE32-E72D297353CC}">
              <c16:uniqueId val="{00000001-A6E2-4F5B-81EB-FE6C06ACC8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53.96</c:v>
                </c:pt>
                <c:pt idx="1">
                  <c:v>54.25</c:v>
                </c:pt>
                <c:pt idx="2">
                  <c:v>50.81</c:v>
                </c:pt>
                <c:pt idx="3">
                  <c:v>50.27</c:v>
                </c:pt>
                <c:pt idx="4">
                  <c:v>48.3</c:v>
                </c:pt>
              </c:numCache>
            </c:numRef>
          </c:val>
          <c:extLst>
            <c:ext xmlns:c16="http://schemas.microsoft.com/office/drawing/2014/chart" uri="{C3380CC4-5D6E-409C-BE32-E72D297353CC}">
              <c16:uniqueId val="{00000000-C34D-44AC-B527-6CE1B0D9D80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52.63</c:v>
                </c:pt>
                <c:pt idx="4">
                  <c:v>52.34</c:v>
                </c:pt>
              </c:numCache>
            </c:numRef>
          </c:val>
          <c:smooth val="0"/>
          <c:extLst>
            <c:ext xmlns:c16="http://schemas.microsoft.com/office/drawing/2014/chart" uri="{C3380CC4-5D6E-409C-BE32-E72D297353CC}">
              <c16:uniqueId val="{00000001-C34D-44AC-B527-6CE1B0D9D80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84.88</c:v>
                </c:pt>
                <c:pt idx="1">
                  <c:v>85.14</c:v>
                </c:pt>
                <c:pt idx="2">
                  <c:v>85.51</c:v>
                </c:pt>
                <c:pt idx="3">
                  <c:v>85.95</c:v>
                </c:pt>
                <c:pt idx="4">
                  <c:v>86.97</c:v>
                </c:pt>
              </c:numCache>
            </c:numRef>
          </c:val>
          <c:extLst>
            <c:ext xmlns:c16="http://schemas.microsoft.com/office/drawing/2014/chart" uri="{C3380CC4-5D6E-409C-BE32-E72D297353CC}">
              <c16:uniqueId val="{00000000-DD7E-48D2-A1AA-F80EE437C4B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90.32</c:v>
                </c:pt>
                <c:pt idx="4">
                  <c:v>90.05</c:v>
                </c:pt>
              </c:numCache>
            </c:numRef>
          </c:val>
          <c:smooth val="0"/>
          <c:extLst>
            <c:ext xmlns:c16="http://schemas.microsoft.com/office/drawing/2014/chart" uri="{C3380CC4-5D6E-409C-BE32-E72D297353CC}">
              <c16:uniqueId val="{00000001-DD7E-48D2-A1AA-F80EE437C4B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100.61</c:v>
                </c:pt>
                <c:pt idx="1">
                  <c:v>100</c:v>
                </c:pt>
                <c:pt idx="2">
                  <c:v>100</c:v>
                </c:pt>
                <c:pt idx="3">
                  <c:v>100</c:v>
                </c:pt>
                <c:pt idx="4">
                  <c:v>100</c:v>
                </c:pt>
              </c:numCache>
            </c:numRef>
          </c:val>
          <c:extLst>
            <c:ext xmlns:c16="http://schemas.microsoft.com/office/drawing/2014/chart" uri="{C3380CC4-5D6E-409C-BE32-E72D297353CC}">
              <c16:uniqueId val="{00000000-13D4-4F0A-9994-C2201282CE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103.07</c:v>
                </c:pt>
                <c:pt idx="4">
                  <c:v>103.04</c:v>
                </c:pt>
              </c:numCache>
            </c:numRef>
          </c:val>
          <c:smooth val="0"/>
          <c:extLst>
            <c:ext xmlns:c16="http://schemas.microsoft.com/office/drawing/2014/chart" uri="{C3380CC4-5D6E-409C-BE32-E72D297353CC}">
              <c16:uniqueId val="{00000001-13D4-4F0A-9994-C2201282CE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c:v>
                </c:pt>
                <c:pt idx="1">
                  <c:v>7.83</c:v>
                </c:pt>
                <c:pt idx="2">
                  <c:v>11.47</c:v>
                </c:pt>
                <c:pt idx="3">
                  <c:v>15.21</c:v>
                </c:pt>
                <c:pt idx="4">
                  <c:v>18.91</c:v>
                </c:pt>
              </c:numCache>
            </c:numRef>
          </c:val>
          <c:extLst>
            <c:ext xmlns:c16="http://schemas.microsoft.com/office/drawing/2014/chart" uri="{C3380CC4-5D6E-409C-BE32-E72D297353CC}">
              <c16:uniqueId val="{00000000-FFAB-4B3F-885B-8FCFFA316C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30.5</c:v>
                </c:pt>
                <c:pt idx="4">
                  <c:v>30.49</c:v>
                </c:pt>
              </c:numCache>
            </c:numRef>
          </c:val>
          <c:smooth val="0"/>
          <c:extLst>
            <c:ext xmlns:c16="http://schemas.microsoft.com/office/drawing/2014/chart" uri="{C3380CC4-5D6E-409C-BE32-E72D297353CC}">
              <c16:uniqueId val="{00000001-FFAB-4B3F-885B-8FCFFA316C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7A-4758-89C1-C458709ACF6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077A-4758-89C1-C458709ACF6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62-48E6-95EE-3B5CE50F31C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120.64</c:v>
                </c:pt>
                <c:pt idx="4">
                  <c:v>100.31</c:v>
                </c:pt>
              </c:numCache>
            </c:numRef>
          </c:val>
          <c:smooth val="0"/>
          <c:extLst>
            <c:ext xmlns:c16="http://schemas.microsoft.com/office/drawing/2014/chart" uri="{C3380CC4-5D6E-409C-BE32-E72D297353CC}">
              <c16:uniqueId val="{00000001-5162-48E6-95EE-3B5CE50F31C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51.12</c:v>
                </c:pt>
                <c:pt idx="1">
                  <c:v>35.28</c:v>
                </c:pt>
                <c:pt idx="2">
                  <c:v>31.92</c:v>
                </c:pt>
                <c:pt idx="3">
                  <c:v>35.19</c:v>
                </c:pt>
                <c:pt idx="4">
                  <c:v>54.82</c:v>
                </c:pt>
              </c:numCache>
            </c:numRef>
          </c:val>
          <c:extLst>
            <c:ext xmlns:c16="http://schemas.microsoft.com/office/drawing/2014/chart" uri="{C3380CC4-5D6E-409C-BE32-E72D297353CC}">
              <c16:uniqueId val="{00000000-8DF2-4FB3-A36F-9687978D2D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39.82</c:v>
                </c:pt>
                <c:pt idx="4">
                  <c:v>41.03</c:v>
                </c:pt>
              </c:numCache>
            </c:numRef>
          </c:val>
          <c:smooth val="0"/>
          <c:extLst>
            <c:ext xmlns:c16="http://schemas.microsoft.com/office/drawing/2014/chart" uri="{C3380CC4-5D6E-409C-BE32-E72D297353CC}">
              <c16:uniqueId val="{00000001-8DF2-4FB3-A36F-9687978D2D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20-4AD4-A32E-A014B67266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743.31</c:v>
                </c:pt>
                <c:pt idx="4">
                  <c:v>796.8</c:v>
                </c:pt>
              </c:numCache>
            </c:numRef>
          </c:val>
          <c:smooth val="0"/>
          <c:extLst>
            <c:ext xmlns:c16="http://schemas.microsoft.com/office/drawing/2014/chart" uri="{C3380CC4-5D6E-409C-BE32-E72D297353CC}">
              <c16:uniqueId val="{00000001-3F20-4AD4-A32E-A014B67266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36.44</c:v>
                </c:pt>
                <c:pt idx="1">
                  <c:v>37.14</c:v>
                </c:pt>
                <c:pt idx="2">
                  <c:v>35.08</c:v>
                </c:pt>
                <c:pt idx="3">
                  <c:v>31.68</c:v>
                </c:pt>
                <c:pt idx="4">
                  <c:v>34.64</c:v>
                </c:pt>
              </c:numCache>
            </c:numRef>
          </c:val>
          <c:extLst>
            <c:ext xmlns:c16="http://schemas.microsoft.com/office/drawing/2014/chart" uri="{C3380CC4-5D6E-409C-BE32-E72D297353CC}">
              <c16:uniqueId val="{00000000-08FB-4604-AEBD-3D34859F210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61.15</c:v>
                </c:pt>
                <c:pt idx="4">
                  <c:v>58.41</c:v>
                </c:pt>
              </c:numCache>
            </c:numRef>
          </c:val>
          <c:smooth val="0"/>
          <c:extLst>
            <c:ext xmlns:c16="http://schemas.microsoft.com/office/drawing/2014/chart" uri="{C3380CC4-5D6E-409C-BE32-E72D297353CC}">
              <c16:uniqueId val="{00000001-08FB-4604-AEBD-3D34859F210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441.25</c:v>
                </c:pt>
                <c:pt idx="1">
                  <c:v>434.92</c:v>
                </c:pt>
                <c:pt idx="2">
                  <c:v>462.96</c:v>
                </c:pt>
                <c:pt idx="3">
                  <c:v>531.66999999999996</c:v>
                </c:pt>
                <c:pt idx="4">
                  <c:v>519.29999999999995</c:v>
                </c:pt>
              </c:numCache>
            </c:numRef>
          </c:val>
          <c:extLst>
            <c:ext xmlns:c16="http://schemas.microsoft.com/office/drawing/2014/chart" uri="{C3380CC4-5D6E-409C-BE32-E72D297353CC}">
              <c16:uniqueId val="{00000000-26D4-4DC2-89FA-4E8D4D3A59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250.43</c:v>
                </c:pt>
                <c:pt idx="4">
                  <c:v>267.33999999999997</c:v>
                </c:pt>
              </c:numCache>
            </c:numRef>
          </c:val>
          <c:smooth val="0"/>
          <c:extLst>
            <c:ext xmlns:c16="http://schemas.microsoft.com/office/drawing/2014/chart" uri="{C3380CC4-5D6E-409C-BE32-E72D297353CC}">
              <c16:uniqueId val="{00000001-26D4-4DC2-89FA-4E8D4D3A59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2"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柳井市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F1</v>
      </c>
      <c r="X8" s="39"/>
      <c r="Y8" s="39"/>
      <c r="Z8" s="39"/>
      <c r="AA8" s="39"/>
      <c r="AB8" s="39"/>
      <c r="AC8" s="39"/>
      <c r="AD8" s="40" t="str">
        <f>データ!$M$6</f>
        <v>非設置</v>
      </c>
      <c r="AE8" s="40"/>
      <c r="AF8" s="40"/>
      <c r="AG8" s="40"/>
      <c r="AH8" s="40"/>
      <c r="AI8" s="40"/>
      <c r="AJ8" s="40"/>
      <c r="AK8" s="3"/>
      <c r="AL8" s="41">
        <f>データ!S6</f>
        <v>29233</v>
      </c>
      <c r="AM8" s="41"/>
      <c r="AN8" s="41"/>
      <c r="AO8" s="41"/>
      <c r="AP8" s="41"/>
      <c r="AQ8" s="41"/>
      <c r="AR8" s="41"/>
      <c r="AS8" s="41"/>
      <c r="AT8" s="34">
        <f>データ!T6</f>
        <v>140.03</v>
      </c>
      <c r="AU8" s="34"/>
      <c r="AV8" s="34"/>
      <c r="AW8" s="34"/>
      <c r="AX8" s="34"/>
      <c r="AY8" s="34"/>
      <c r="AZ8" s="34"/>
      <c r="BA8" s="34"/>
      <c r="BB8" s="34">
        <f>データ!U6</f>
        <v>208.76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90.87</v>
      </c>
      <c r="J10" s="34"/>
      <c r="K10" s="34"/>
      <c r="L10" s="34"/>
      <c r="M10" s="34"/>
      <c r="N10" s="34"/>
      <c r="O10" s="34"/>
      <c r="P10" s="34">
        <f>データ!P6</f>
        <v>12.34</v>
      </c>
      <c r="Q10" s="34"/>
      <c r="R10" s="34"/>
      <c r="S10" s="34"/>
      <c r="T10" s="34"/>
      <c r="U10" s="34"/>
      <c r="V10" s="34"/>
      <c r="W10" s="34">
        <f>データ!Q6</f>
        <v>77.52</v>
      </c>
      <c r="X10" s="34"/>
      <c r="Y10" s="34"/>
      <c r="Z10" s="34"/>
      <c r="AA10" s="34"/>
      <c r="AB10" s="34"/>
      <c r="AC10" s="34"/>
      <c r="AD10" s="41">
        <f>データ!R6</f>
        <v>3630</v>
      </c>
      <c r="AE10" s="41"/>
      <c r="AF10" s="41"/>
      <c r="AG10" s="41"/>
      <c r="AH10" s="41"/>
      <c r="AI10" s="41"/>
      <c r="AJ10" s="41"/>
      <c r="AK10" s="2"/>
      <c r="AL10" s="41">
        <f>データ!V6</f>
        <v>3575</v>
      </c>
      <c r="AM10" s="41"/>
      <c r="AN10" s="41"/>
      <c r="AO10" s="41"/>
      <c r="AP10" s="41"/>
      <c r="AQ10" s="41"/>
      <c r="AR10" s="41"/>
      <c r="AS10" s="41"/>
      <c r="AT10" s="34">
        <f>データ!W6</f>
        <v>1.84</v>
      </c>
      <c r="AU10" s="34"/>
      <c r="AV10" s="34"/>
      <c r="AW10" s="34"/>
      <c r="AX10" s="34"/>
      <c r="AY10" s="34"/>
      <c r="AZ10" s="34"/>
      <c r="BA10" s="34"/>
      <c r="BB10" s="34">
        <f>データ!X6</f>
        <v>1942.93</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113</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CGEox9TrXFzHz0kLFahX01jdwTAbcr/+JbTidipfxWjGJQ6Ec3y4cy50+UdZ1pyZn9nZCMCguX01sMKnk22CjQ==" saltValue="rJtMbDC/H6GaDauC7HUa6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352128</v>
      </c>
      <c r="D6" s="19">
        <f t="shared" si="3"/>
        <v>46</v>
      </c>
      <c r="E6" s="19">
        <f t="shared" si="3"/>
        <v>17</v>
      </c>
      <c r="F6" s="19">
        <f t="shared" si="3"/>
        <v>5</v>
      </c>
      <c r="G6" s="19">
        <f t="shared" si="3"/>
        <v>0</v>
      </c>
      <c r="H6" s="19" t="str">
        <f t="shared" si="3"/>
        <v>山口県　柳井市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90.87</v>
      </c>
      <c r="P6" s="20">
        <f t="shared" si="3"/>
        <v>12.34</v>
      </c>
      <c r="Q6" s="20">
        <f t="shared" si="3"/>
        <v>77.52</v>
      </c>
      <c r="R6" s="20">
        <f t="shared" si="3"/>
        <v>3630</v>
      </c>
      <c r="S6" s="20">
        <f t="shared" si="3"/>
        <v>29233</v>
      </c>
      <c r="T6" s="20">
        <f t="shared" si="3"/>
        <v>140.03</v>
      </c>
      <c r="U6" s="20">
        <f t="shared" si="3"/>
        <v>208.76</v>
      </c>
      <c r="V6" s="20">
        <f t="shared" si="3"/>
        <v>3575</v>
      </c>
      <c r="W6" s="20">
        <f t="shared" si="3"/>
        <v>1.84</v>
      </c>
      <c r="X6" s="20">
        <f t="shared" si="3"/>
        <v>1942.93</v>
      </c>
      <c r="Y6" s="21">
        <f>IF(Y7="",NA(),Y7)</f>
        <v>100.61</v>
      </c>
      <c r="Z6" s="21">
        <f t="shared" ref="Z6:AH6" si="4">IF(Z7="",NA(),Z7)</f>
        <v>100</v>
      </c>
      <c r="AA6" s="21">
        <f t="shared" si="4"/>
        <v>100</v>
      </c>
      <c r="AB6" s="21">
        <f t="shared" si="4"/>
        <v>100</v>
      </c>
      <c r="AC6" s="21">
        <f t="shared" si="4"/>
        <v>100</v>
      </c>
      <c r="AD6" s="21">
        <f t="shared" si="4"/>
        <v>106.37</v>
      </c>
      <c r="AE6" s="21">
        <f t="shared" si="4"/>
        <v>106.07</v>
      </c>
      <c r="AF6" s="21">
        <f t="shared" si="4"/>
        <v>105.5</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120.64</v>
      </c>
      <c r="AS6" s="21">
        <f t="shared" si="5"/>
        <v>100.31</v>
      </c>
      <c r="AT6" s="20" t="str">
        <f>IF(AT7="","",IF(AT7="-","【-】","【"&amp;SUBSTITUTE(TEXT(AT7,"#,##0.00"),"-","△")&amp;"】"))</f>
        <v>【102.74】</v>
      </c>
      <c r="AU6" s="21">
        <f>IF(AU7="",NA(),AU7)</f>
        <v>51.12</v>
      </c>
      <c r="AV6" s="21">
        <f t="shared" ref="AV6:BD6" si="6">IF(AV7="",NA(),AV7)</f>
        <v>35.28</v>
      </c>
      <c r="AW6" s="21">
        <f t="shared" si="6"/>
        <v>31.92</v>
      </c>
      <c r="AX6" s="21">
        <f t="shared" si="6"/>
        <v>35.19</v>
      </c>
      <c r="AY6" s="21">
        <f t="shared" si="6"/>
        <v>54.82</v>
      </c>
      <c r="AZ6" s="21">
        <f t="shared" si="6"/>
        <v>29.13</v>
      </c>
      <c r="BA6" s="21">
        <f t="shared" si="6"/>
        <v>35.69</v>
      </c>
      <c r="BB6" s="21">
        <f t="shared" si="6"/>
        <v>38.4</v>
      </c>
      <c r="BC6" s="21">
        <f t="shared" si="6"/>
        <v>39.82</v>
      </c>
      <c r="BD6" s="21">
        <f t="shared" si="6"/>
        <v>41.03</v>
      </c>
      <c r="BE6" s="20" t="str">
        <f>IF(BE7="","",IF(BE7="-","【-】","【"&amp;SUBSTITUTE(TEXT(BE7,"#,##0.00"),"-","△")&amp;"】"))</f>
        <v>【47.19】</v>
      </c>
      <c r="BF6" s="20">
        <f>IF(BF7="",NA(),BF7)</f>
        <v>0</v>
      </c>
      <c r="BG6" s="20">
        <f t="shared" ref="BG6:BO6" si="7">IF(BG7="",NA(),BG7)</f>
        <v>0</v>
      </c>
      <c r="BH6" s="20">
        <f t="shared" si="7"/>
        <v>0</v>
      </c>
      <c r="BI6" s="20">
        <f t="shared" si="7"/>
        <v>0</v>
      </c>
      <c r="BJ6" s="20">
        <f t="shared" si="7"/>
        <v>0</v>
      </c>
      <c r="BK6" s="21">
        <f t="shared" si="7"/>
        <v>867.83</v>
      </c>
      <c r="BL6" s="21">
        <f t="shared" si="7"/>
        <v>791.76</v>
      </c>
      <c r="BM6" s="21">
        <f t="shared" si="7"/>
        <v>900.82</v>
      </c>
      <c r="BN6" s="21">
        <f t="shared" si="7"/>
        <v>743.31</v>
      </c>
      <c r="BO6" s="21">
        <f t="shared" si="7"/>
        <v>796.8</v>
      </c>
      <c r="BP6" s="20" t="str">
        <f>IF(BP7="","",IF(BP7="-","【-】","【"&amp;SUBSTITUTE(TEXT(BP7,"#,##0.00"),"-","△")&amp;"】"))</f>
        <v>【798.10】</v>
      </c>
      <c r="BQ6" s="21">
        <f>IF(BQ7="",NA(),BQ7)</f>
        <v>36.44</v>
      </c>
      <c r="BR6" s="21">
        <f t="shared" ref="BR6:BZ6" si="8">IF(BR7="",NA(),BR7)</f>
        <v>37.14</v>
      </c>
      <c r="BS6" s="21">
        <f t="shared" si="8"/>
        <v>35.08</v>
      </c>
      <c r="BT6" s="21">
        <f t="shared" si="8"/>
        <v>31.68</v>
      </c>
      <c r="BU6" s="21">
        <f t="shared" si="8"/>
        <v>34.64</v>
      </c>
      <c r="BV6" s="21">
        <f t="shared" si="8"/>
        <v>57.08</v>
      </c>
      <c r="BW6" s="21">
        <f t="shared" si="8"/>
        <v>56.26</v>
      </c>
      <c r="BX6" s="21">
        <f t="shared" si="8"/>
        <v>52.94</v>
      </c>
      <c r="BY6" s="21">
        <f t="shared" si="8"/>
        <v>61.15</v>
      </c>
      <c r="BZ6" s="21">
        <f t="shared" si="8"/>
        <v>58.41</v>
      </c>
      <c r="CA6" s="20" t="str">
        <f>IF(CA7="","",IF(CA7="-","【-】","【"&amp;SUBSTITUTE(TEXT(CA7,"#,##0.00"),"-","△")&amp;"】"))</f>
        <v>【54.51】</v>
      </c>
      <c r="CB6" s="21">
        <f>IF(CB7="",NA(),CB7)</f>
        <v>441.25</v>
      </c>
      <c r="CC6" s="21">
        <f t="shared" ref="CC6:CK6" si="9">IF(CC7="",NA(),CC7)</f>
        <v>434.92</v>
      </c>
      <c r="CD6" s="21">
        <f t="shared" si="9"/>
        <v>462.96</v>
      </c>
      <c r="CE6" s="21">
        <f t="shared" si="9"/>
        <v>531.66999999999996</v>
      </c>
      <c r="CF6" s="21">
        <f t="shared" si="9"/>
        <v>519.29999999999995</v>
      </c>
      <c r="CG6" s="21">
        <f t="shared" si="9"/>
        <v>274.99</v>
      </c>
      <c r="CH6" s="21">
        <f t="shared" si="9"/>
        <v>282.08999999999997</v>
      </c>
      <c r="CI6" s="21">
        <f t="shared" si="9"/>
        <v>303.27999999999997</v>
      </c>
      <c r="CJ6" s="21">
        <f t="shared" si="9"/>
        <v>250.43</v>
      </c>
      <c r="CK6" s="21">
        <f t="shared" si="9"/>
        <v>267.33999999999997</v>
      </c>
      <c r="CL6" s="20" t="str">
        <f>IF(CL7="","",IF(CL7="-","【-】","【"&amp;SUBSTITUTE(TEXT(CL7,"#,##0.00"),"-","△")&amp;"】"))</f>
        <v>【286.33】</v>
      </c>
      <c r="CM6" s="21">
        <f>IF(CM7="",NA(),CM7)</f>
        <v>53.96</v>
      </c>
      <c r="CN6" s="21">
        <f t="shared" ref="CN6:CV6" si="10">IF(CN7="",NA(),CN7)</f>
        <v>54.25</v>
      </c>
      <c r="CO6" s="21">
        <f t="shared" si="10"/>
        <v>50.81</v>
      </c>
      <c r="CP6" s="21">
        <f t="shared" si="10"/>
        <v>50.27</v>
      </c>
      <c r="CQ6" s="21">
        <f t="shared" si="10"/>
        <v>48.3</v>
      </c>
      <c r="CR6" s="21">
        <f t="shared" si="10"/>
        <v>54.83</v>
      </c>
      <c r="CS6" s="21">
        <f t="shared" si="10"/>
        <v>66.53</v>
      </c>
      <c r="CT6" s="21">
        <f t="shared" si="10"/>
        <v>52.35</v>
      </c>
      <c r="CU6" s="21">
        <f t="shared" si="10"/>
        <v>52.63</v>
      </c>
      <c r="CV6" s="21">
        <f t="shared" si="10"/>
        <v>52.34</v>
      </c>
      <c r="CW6" s="20" t="str">
        <f>IF(CW7="","",IF(CW7="-","【-】","【"&amp;SUBSTITUTE(TEXT(CW7,"#,##0.00"),"-","△")&amp;"】"))</f>
        <v>【49.92】</v>
      </c>
      <c r="CX6" s="21">
        <f>IF(CX7="",NA(),CX7)</f>
        <v>84.88</v>
      </c>
      <c r="CY6" s="21">
        <f t="shared" ref="CY6:DG6" si="11">IF(CY7="",NA(),CY7)</f>
        <v>85.14</v>
      </c>
      <c r="CZ6" s="21">
        <f t="shared" si="11"/>
        <v>85.51</v>
      </c>
      <c r="DA6" s="21">
        <f t="shared" si="11"/>
        <v>85.95</v>
      </c>
      <c r="DB6" s="21">
        <f t="shared" si="11"/>
        <v>86.97</v>
      </c>
      <c r="DC6" s="21">
        <f t="shared" si="11"/>
        <v>84.7</v>
      </c>
      <c r="DD6" s="21">
        <f t="shared" si="11"/>
        <v>84.67</v>
      </c>
      <c r="DE6" s="21">
        <f t="shared" si="11"/>
        <v>84.39</v>
      </c>
      <c r="DF6" s="21">
        <f t="shared" si="11"/>
        <v>90.32</v>
      </c>
      <c r="DG6" s="21">
        <f t="shared" si="11"/>
        <v>90.05</v>
      </c>
      <c r="DH6" s="20" t="str">
        <f>IF(DH7="","",IF(DH7="-","【-】","【"&amp;SUBSTITUTE(TEXT(DH7,"#,##0.00"),"-","△")&amp;"】"))</f>
        <v>【87.80】</v>
      </c>
      <c r="DI6" s="21">
        <f>IF(DI7="",NA(),DI7)</f>
        <v>3.9</v>
      </c>
      <c r="DJ6" s="21">
        <f t="shared" ref="DJ6:DR6" si="12">IF(DJ7="",NA(),DJ7)</f>
        <v>7.83</v>
      </c>
      <c r="DK6" s="21">
        <f t="shared" si="12"/>
        <v>11.47</v>
      </c>
      <c r="DL6" s="21">
        <f t="shared" si="12"/>
        <v>15.21</v>
      </c>
      <c r="DM6" s="21">
        <f t="shared" si="12"/>
        <v>18.91</v>
      </c>
      <c r="DN6" s="21">
        <f t="shared" si="12"/>
        <v>20.34</v>
      </c>
      <c r="DO6" s="21">
        <f t="shared" si="12"/>
        <v>21.85</v>
      </c>
      <c r="DP6" s="21">
        <f t="shared" si="12"/>
        <v>25.19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1">
        <f>IF(EE7="",NA(),EE7)</f>
        <v>0.01</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0.02</v>
      </c>
      <c r="EN6" s="21">
        <f t="shared" si="14"/>
        <v>0.02</v>
      </c>
      <c r="EO6" s="20" t="str">
        <f>IF(EO7="","",IF(EO7="-","【-】","【"&amp;SUBSTITUTE(TEXT(EO7,"#,##0.00"),"-","△")&amp;"】"))</f>
        <v>【0.02】</v>
      </c>
    </row>
    <row r="7" spans="1:148" s="22" customFormat="1" x14ac:dyDescent="0.15">
      <c r="A7" s="14"/>
      <c r="B7" s="23">
        <v>2024</v>
      </c>
      <c r="C7" s="23">
        <v>352128</v>
      </c>
      <c r="D7" s="23">
        <v>46</v>
      </c>
      <c r="E7" s="23">
        <v>17</v>
      </c>
      <c r="F7" s="23">
        <v>5</v>
      </c>
      <c r="G7" s="23">
        <v>0</v>
      </c>
      <c r="H7" s="23" t="s">
        <v>96</v>
      </c>
      <c r="I7" s="23" t="s">
        <v>97</v>
      </c>
      <c r="J7" s="23" t="s">
        <v>98</v>
      </c>
      <c r="K7" s="23" t="s">
        <v>99</v>
      </c>
      <c r="L7" s="23" t="s">
        <v>100</v>
      </c>
      <c r="M7" s="23" t="s">
        <v>101</v>
      </c>
      <c r="N7" s="24" t="s">
        <v>102</v>
      </c>
      <c r="O7" s="24">
        <v>90.87</v>
      </c>
      <c r="P7" s="24">
        <v>12.34</v>
      </c>
      <c r="Q7" s="24">
        <v>77.52</v>
      </c>
      <c r="R7" s="24">
        <v>3630</v>
      </c>
      <c r="S7" s="24">
        <v>29233</v>
      </c>
      <c r="T7" s="24">
        <v>140.03</v>
      </c>
      <c r="U7" s="24">
        <v>208.76</v>
      </c>
      <c r="V7" s="24">
        <v>3575</v>
      </c>
      <c r="W7" s="24">
        <v>1.84</v>
      </c>
      <c r="X7" s="24">
        <v>1942.93</v>
      </c>
      <c r="Y7" s="24">
        <v>100.61</v>
      </c>
      <c r="Z7" s="24">
        <v>100</v>
      </c>
      <c r="AA7" s="24">
        <v>100</v>
      </c>
      <c r="AB7" s="24">
        <v>100</v>
      </c>
      <c r="AC7" s="24">
        <v>100</v>
      </c>
      <c r="AD7" s="24">
        <v>106.37</v>
      </c>
      <c r="AE7" s="24">
        <v>106.07</v>
      </c>
      <c r="AF7" s="24">
        <v>105.5</v>
      </c>
      <c r="AG7" s="24">
        <v>103.07</v>
      </c>
      <c r="AH7" s="24">
        <v>103.04</v>
      </c>
      <c r="AI7" s="24">
        <v>104.3</v>
      </c>
      <c r="AJ7" s="24">
        <v>0</v>
      </c>
      <c r="AK7" s="24">
        <v>0</v>
      </c>
      <c r="AL7" s="24">
        <v>0</v>
      </c>
      <c r="AM7" s="24">
        <v>0</v>
      </c>
      <c r="AN7" s="24">
        <v>0</v>
      </c>
      <c r="AO7" s="24">
        <v>139.02000000000001</v>
      </c>
      <c r="AP7" s="24">
        <v>132.04</v>
      </c>
      <c r="AQ7" s="24">
        <v>145.43</v>
      </c>
      <c r="AR7" s="24">
        <v>120.64</v>
      </c>
      <c r="AS7" s="24">
        <v>100.31</v>
      </c>
      <c r="AT7" s="24">
        <v>102.74</v>
      </c>
      <c r="AU7" s="24">
        <v>51.12</v>
      </c>
      <c r="AV7" s="24">
        <v>35.28</v>
      </c>
      <c r="AW7" s="24">
        <v>31.92</v>
      </c>
      <c r="AX7" s="24">
        <v>35.19</v>
      </c>
      <c r="AY7" s="24">
        <v>54.82</v>
      </c>
      <c r="AZ7" s="24">
        <v>29.13</v>
      </c>
      <c r="BA7" s="24">
        <v>35.69</v>
      </c>
      <c r="BB7" s="24">
        <v>38.4</v>
      </c>
      <c r="BC7" s="24">
        <v>39.82</v>
      </c>
      <c r="BD7" s="24">
        <v>41.03</v>
      </c>
      <c r="BE7" s="24">
        <v>47.19</v>
      </c>
      <c r="BF7" s="24">
        <v>0</v>
      </c>
      <c r="BG7" s="24">
        <v>0</v>
      </c>
      <c r="BH7" s="24">
        <v>0</v>
      </c>
      <c r="BI7" s="24">
        <v>0</v>
      </c>
      <c r="BJ7" s="24">
        <v>0</v>
      </c>
      <c r="BK7" s="24">
        <v>867.83</v>
      </c>
      <c r="BL7" s="24">
        <v>791.76</v>
      </c>
      <c r="BM7" s="24">
        <v>900.82</v>
      </c>
      <c r="BN7" s="24">
        <v>743.31</v>
      </c>
      <c r="BO7" s="24">
        <v>796.8</v>
      </c>
      <c r="BP7" s="24">
        <v>798.1</v>
      </c>
      <c r="BQ7" s="24">
        <v>36.44</v>
      </c>
      <c r="BR7" s="24">
        <v>37.14</v>
      </c>
      <c r="BS7" s="24">
        <v>35.08</v>
      </c>
      <c r="BT7" s="24">
        <v>31.68</v>
      </c>
      <c r="BU7" s="24">
        <v>34.64</v>
      </c>
      <c r="BV7" s="24">
        <v>57.08</v>
      </c>
      <c r="BW7" s="24">
        <v>56.26</v>
      </c>
      <c r="BX7" s="24">
        <v>52.94</v>
      </c>
      <c r="BY7" s="24">
        <v>61.15</v>
      </c>
      <c r="BZ7" s="24">
        <v>58.41</v>
      </c>
      <c r="CA7" s="24">
        <v>54.51</v>
      </c>
      <c r="CB7" s="24">
        <v>441.25</v>
      </c>
      <c r="CC7" s="24">
        <v>434.92</v>
      </c>
      <c r="CD7" s="24">
        <v>462.96</v>
      </c>
      <c r="CE7" s="24">
        <v>531.66999999999996</v>
      </c>
      <c r="CF7" s="24">
        <v>519.29999999999995</v>
      </c>
      <c r="CG7" s="24">
        <v>274.99</v>
      </c>
      <c r="CH7" s="24">
        <v>282.08999999999997</v>
      </c>
      <c r="CI7" s="24">
        <v>303.27999999999997</v>
      </c>
      <c r="CJ7" s="24">
        <v>250.43</v>
      </c>
      <c r="CK7" s="24">
        <v>267.33999999999997</v>
      </c>
      <c r="CL7" s="24">
        <v>286.33</v>
      </c>
      <c r="CM7" s="24">
        <v>53.96</v>
      </c>
      <c r="CN7" s="24">
        <v>54.25</v>
      </c>
      <c r="CO7" s="24">
        <v>50.81</v>
      </c>
      <c r="CP7" s="24">
        <v>50.27</v>
      </c>
      <c r="CQ7" s="24">
        <v>48.3</v>
      </c>
      <c r="CR7" s="24">
        <v>54.83</v>
      </c>
      <c r="CS7" s="24">
        <v>66.53</v>
      </c>
      <c r="CT7" s="24">
        <v>52.35</v>
      </c>
      <c r="CU7" s="24">
        <v>52.63</v>
      </c>
      <c r="CV7" s="24">
        <v>52.34</v>
      </c>
      <c r="CW7" s="24">
        <v>49.92</v>
      </c>
      <c r="CX7" s="24">
        <v>84.88</v>
      </c>
      <c r="CY7" s="24">
        <v>85.14</v>
      </c>
      <c r="CZ7" s="24">
        <v>85.51</v>
      </c>
      <c r="DA7" s="24">
        <v>85.95</v>
      </c>
      <c r="DB7" s="24">
        <v>86.97</v>
      </c>
      <c r="DC7" s="24">
        <v>84.7</v>
      </c>
      <c r="DD7" s="24">
        <v>84.67</v>
      </c>
      <c r="DE7" s="24">
        <v>84.39</v>
      </c>
      <c r="DF7" s="24">
        <v>90.32</v>
      </c>
      <c r="DG7" s="24">
        <v>90.05</v>
      </c>
      <c r="DH7" s="24">
        <v>87.8</v>
      </c>
      <c r="DI7" s="24">
        <v>3.9</v>
      </c>
      <c r="DJ7" s="24">
        <v>7.83</v>
      </c>
      <c r="DK7" s="24">
        <v>11.47</v>
      </c>
      <c r="DL7" s="24">
        <v>15.21</v>
      </c>
      <c r="DM7" s="24">
        <v>18.91</v>
      </c>
      <c r="DN7" s="24">
        <v>20.34</v>
      </c>
      <c r="DO7" s="24">
        <v>21.85</v>
      </c>
      <c r="DP7" s="24">
        <v>25.19</v>
      </c>
      <c r="DQ7" s="24">
        <v>30.5</v>
      </c>
      <c r="DR7" s="24">
        <v>30.49</v>
      </c>
      <c r="DS7" s="24">
        <v>28.46</v>
      </c>
      <c r="DT7" s="24">
        <v>0</v>
      </c>
      <c r="DU7" s="24">
        <v>0</v>
      </c>
      <c r="DV7" s="24">
        <v>0</v>
      </c>
      <c r="DW7" s="24">
        <v>0</v>
      </c>
      <c r="DX7" s="24">
        <v>0</v>
      </c>
      <c r="DY7" s="24">
        <v>0</v>
      </c>
      <c r="DZ7" s="24">
        <v>0</v>
      </c>
      <c r="EA7" s="24">
        <v>0</v>
      </c>
      <c r="EB7" s="24">
        <v>0</v>
      </c>
      <c r="EC7" s="24">
        <v>0.05</v>
      </c>
      <c r="ED7" s="24">
        <v>0.03</v>
      </c>
      <c r="EE7" s="24">
        <v>0.01</v>
      </c>
      <c r="EF7" s="24">
        <v>0</v>
      </c>
      <c r="EG7" s="24">
        <v>0</v>
      </c>
      <c r="EH7" s="24">
        <v>0</v>
      </c>
      <c r="EI7" s="24">
        <v>0</v>
      </c>
      <c r="EJ7" s="24">
        <v>0.25</v>
      </c>
      <c r="EK7" s="24">
        <v>0.05</v>
      </c>
      <c r="EL7" s="24">
        <v>0.03</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2026-02-16T07:22:31Z</cp:lastPrinted>
  <dcterms:created xsi:type="dcterms:W3CDTF">2025-12-23T06:22:55Z</dcterms:created>
  <dcterms:modified xsi:type="dcterms:W3CDTF">2026-02-18T05:59:35Z</dcterms:modified>
  <cp:category/>
</cp:coreProperties>
</file>