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548A3DE3-EA2E-4BCD-9872-8A3E23B75380}" xr6:coauthVersionLast="47" xr6:coauthVersionMax="47" xr10:uidLastSave="{00000000-0000-0000-0000-000000000000}"/>
  <workbookProtection workbookAlgorithmName="SHA-512" workbookHashValue="qk6/Z1c5TaB0CLAIkdsw/LdTXoxcF8prr7sZHuvKh9qyG0rLOtMy6Ek75T60Iy+jQ74vGtmurCd+QzcNXfgLsw==" workbookSaltValue="vN+U7LfnsU9GNirYquECZw==" workbookSpinCount="100000" lockStructure="1"/>
  <bookViews>
    <workbookView xWindow="-25995" yWindow="-474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<sst xmlns="http://schemas.openxmlformats.org/spreadsheetml/2006/main" count="231" uniqueCount="116">
  <si>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</si>
  <si>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</si>
  <si>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</si>
  <si>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</si>
  <si>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</si>
  <si>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</si>
  <si>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</si>
  <si>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</si>
  <si>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</si>
  <si>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</si>
  <si>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</si>
  <si>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</si>
  <si>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</si>
  <si>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</si>
  <si>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</si>
  <si>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</si>
  <si>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</si>
  <si>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</si>
  <si>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</si>
  <si>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</si>
  <si>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</si>
  <si>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</si>
  <si>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</si>
  <si>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</si>
  <si>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</si>
  <si>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</si>
  <si>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</si>
  <si>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</si>
  <si>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</si>
  <si>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</si>
  <si>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</si>
  <si>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</si>
  <si>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</si>
  <si>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</si>
  <si>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</si>
  <si>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</si>
  <si>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</si>
  <si>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</si>
  <si>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</si>
  <si>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</si>
  <si>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</si>
  <si>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</si>
  <si>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</si>
  <si>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</si>
  <si>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</si>
  <si>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</si>
  <si>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</si>
  <si>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</si>
  <si>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</si>
  <si>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</si>
  <si>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</si>
  <si>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</si>
  <si>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</si>
  <si>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</si>
  <si>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</si>
  <si>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</si>
  <si>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</si>
  <si>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</si>
  <si>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</si>
  <si>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</si>
  <si>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</si>
  <si>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</si>
  <si>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</si>
  <si>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</si>
  <si>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</si>
  <si>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</si>
  <si>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</si>
  <si>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</si>
  <si>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</si>
  <si>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</si>
  <si>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</si>
  <si>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</si>
  <si>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</si>
  <si>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</si>
  <si>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</si>
  <si>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</si>
  <si>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</si>
  <si>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</si>
  <si>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</si>
  <si>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</si>
  <si>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</si>
  <si>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</si>
  <si>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</si>
  <si>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</si>
  <si>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</si>
  <si>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</si>
  <si>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</si>
  <si>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</si>
  <si>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</si>
  <si>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</si>
  <si>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</si>
  <si>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</si>
  <si>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</si>
  <si>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</si>
  <si>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</si>
  <si>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</si>
  <si>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周南市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</si>
  <si>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</si>
  <si>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</si>
  <si>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</si>
  <si>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</si>
  <si>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</si>
  <si>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</si>
  <si>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</si>
  <si>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</si>
  <si>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</si>
  <si>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</si>
  <si>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</si>
  <si>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</si>
  <si>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</si>
  <si>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</si>
  <si>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</si>
  <si>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</si>
  <si>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特定環境保全公共下水道事業は、事業規模が小さく経営効率も悪いため、収益的収支での黒字化は困難である。
　現状では、一般会計からの繰入金により収支を均衡させており、下水道使用料の設定など、公共下水道事業の経費回収率等を勘案しながらの経営となる。
　公共下水道事業に比べると供用開始からの年数が短い施設が多いが、今後は、ストックマネジメント計画に基づき、計画的に施設・設備の更新を進め、経営の安定化を図っていく必要がある。</t>
  </si>
  <si>
    <t>　有形固定資産減価償却率は、類似団体平均値と比較すると高い数値となった。事業はほぼ完了しており、今後、償却率は上昇していく。
　管渠老朽化率と管渠改善率は、供用開始から30年目の事業であり、法定耐用年数を経過した管渠は無いため0％である。</t>
    <phoneticPr fontId="4"/>
  </si>
  <si>
    <t>　経常収支比率は、一般会計からの繰入金により、収益的収支を均衡させているため、100.00％となった。
　累積欠損金は発生していない。
　流動比率は、類似団体平均値と比較すると17.18％と低い。短期的な債務に対する支払能力としては、翌年度の使用料収入や一般会計からの繰入金等が原資として予定されており、問題ない。
　企業債残高対事業規模比率は、使用料収入に対し約10倍の企業債残高があるが、類似団体平均値より低くなっている。
　経費回収率は、類似団体平均値と比較すると低く、さらに100％を下回り、使用料で回収すべき経費の全額は使用料で賄われていない。これは、事業規模が小さく経営効率も悪い事業を政策的に公共下水道事業と同料金の設定としているためである。
　汚水処理原価は、汚水処理費の増加が影響し、類似団体平均値と比較すると26円程度高くなっている。
　施設利用率は、類似団体平均値と比較すると低い。処理場整備時の処理人口の見込みに対する人口減少等が影響している。
　水洗化率は、類似団体平均値と比較すると高い。</t>
    <rPh sb="205" eb="206">
      <t>ヒク</t>
    </rPh>
    <rPh sb="235" eb="236">
      <t>ヒク</t>
    </rPh>
    <rPh sb="338" eb="343">
      <t>オスイショリヒ</t>
    </rPh>
    <rPh sb="344" eb="346">
      <t>ゾウカ</t>
    </rPh>
    <rPh sb="347" eb="349">
      <t>エイキョウ</t>
    </rPh>
    <rPh sb="366" eb="367">
      <t>エン</t>
    </rPh>
    <rPh sb="367" eb="369">
      <t>テイド</t>
    </rPh>
    <rPh sb="369" eb="370">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</si>
</sst>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7A-49BE-B95F-8F436C7C38D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907A-49BE-B95F-8F436C7C38D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36.35</c:v>
                </c:pt>
                <c:pt idx="1">
                  <c:v>34.159999999999997</c:v>
                </c:pt>
                <c:pt idx="2">
                  <c:v>31.24</c:v>
                </c:pt>
                <c:pt idx="3">
                  <c:v>30.14</c:v>
                </c:pt>
                <c:pt idx="4">
                  <c:v>30.99</c:v>
                </c:pt>
              </c:numCache>
            </c:numRef>
          </c:val>
          <c:extLst>
            <c:ext xmlns:c16="http://schemas.microsoft.com/office/drawing/2014/chart" uri="{C3380CC4-5D6E-409C-BE32-E72D297353CC}">
              <c16:uniqueId val="{00000000-06FF-4BD4-9EC8-F869028FC2F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06FF-4BD4-9EC8-F869028FC2F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88.16</c:v>
                </c:pt>
                <c:pt idx="1">
                  <c:v>88.12</c:v>
                </c:pt>
                <c:pt idx="2">
                  <c:v>88.08</c:v>
                </c:pt>
                <c:pt idx="3">
                  <c:v>88.12</c:v>
                </c:pt>
                <c:pt idx="4">
                  <c:v>88.08</c:v>
                </c:pt>
              </c:numCache>
            </c:numRef>
          </c:val>
          <c:extLst>
            <c:ext xmlns:c16="http://schemas.microsoft.com/office/drawing/2014/chart" uri="{C3380CC4-5D6E-409C-BE32-E72D297353CC}">
              <c16:uniqueId val="{00000000-7E46-4804-8A14-76276AD3B7A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7E46-4804-8A14-76276AD3B7A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100.02</c:v>
                </c:pt>
                <c:pt idx="2">
                  <c:v>100.02</c:v>
                </c:pt>
                <c:pt idx="3">
                  <c:v>100.01</c:v>
                </c:pt>
                <c:pt idx="4">
                  <c:v>100</c:v>
                </c:pt>
              </c:numCache>
            </c:numRef>
          </c:val>
          <c:extLst>
            <c:ext xmlns:c16="http://schemas.microsoft.com/office/drawing/2014/chart" uri="{C3380CC4-5D6E-409C-BE32-E72D297353CC}">
              <c16:uniqueId val="{00000000-10EC-4C93-AA32-3BCCCCDBF01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10EC-4C93-AA32-3BCCCCDBF01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32.619999999999997</c:v>
                </c:pt>
                <c:pt idx="1">
                  <c:v>35.07</c:v>
                </c:pt>
                <c:pt idx="2">
                  <c:v>37.42</c:v>
                </c:pt>
                <c:pt idx="3">
                  <c:v>39.78</c:v>
                </c:pt>
                <c:pt idx="4">
                  <c:v>42.01</c:v>
                </c:pt>
              </c:numCache>
            </c:numRef>
          </c:val>
          <c:extLst>
            <c:ext xmlns:c16="http://schemas.microsoft.com/office/drawing/2014/chart" uri="{C3380CC4-5D6E-409C-BE32-E72D297353CC}">
              <c16:uniqueId val="{00000000-2770-4775-9B53-60CBA98C9C6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2770-4775-9B53-60CBA98C9C6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92-412B-B280-4B30B5148D7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5D92-412B-B280-4B30B5148D7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6A-4261-90EF-32052D33A03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116A-4261-90EF-32052D33A03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36.770000000000003</c:v>
                </c:pt>
                <c:pt idx="1">
                  <c:v>8.0500000000000007</c:v>
                </c:pt>
                <c:pt idx="2">
                  <c:v>16.670000000000002</c:v>
                </c:pt>
                <c:pt idx="3">
                  <c:v>13.64</c:v>
                </c:pt>
                <c:pt idx="4">
                  <c:v>17.18</c:v>
                </c:pt>
              </c:numCache>
            </c:numRef>
          </c:val>
          <c:extLst>
            <c:ext xmlns:c16="http://schemas.microsoft.com/office/drawing/2014/chart" uri="{C3380CC4-5D6E-409C-BE32-E72D297353CC}">
              <c16:uniqueId val="{00000000-7D3E-4EB0-9DF0-F9406D06D8F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7D3E-4EB0-9DF0-F9406D06D8F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1520.63</c:v>
                </c:pt>
                <c:pt idx="1">
                  <c:v>1391.35</c:v>
                </c:pt>
                <c:pt idx="2">
                  <c:v>1318.64</c:v>
                </c:pt>
                <c:pt idx="3">
                  <c:v>1167.4100000000001</c:v>
                </c:pt>
                <c:pt idx="4">
                  <c:v>992.16</c:v>
                </c:pt>
              </c:numCache>
            </c:numRef>
          </c:val>
          <c:extLst>
            <c:ext xmlns:c16="http://schemas.microsoft.com/office/drawing/2014/chart" uri="{C3380CC4-5D6E-409C-BE32-E72D297353CC}">
              <c16:uniqueId val="{00000000-3A99-47E0-9741-2E6D7F2C2A2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3A99-47E0-9741-2E6D7F2C2A2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91.69</c:v>
                </c:pt>
                <c:pt idx="1">
                  <c:v>79.739999999999995</c:v>
                </c:pt>
                <c:pt idx="2">
                  <c:v>73.28</c:v>
                </c:pt>
                <c:pt idx="3">
                  <c:v>69.819999999999993</c:v>
                </c:pt>
                <c:pt idx="4">
                  <c:v>60.82</c:v>
                </c:pt>
              </c:numCache>
            </c:numRef>
          </c:val>
          <c:extLst>
            <c:ext xmlns:c16="http://schemas.microsoft.com/office/drawing/2014/chart" uri="{C3380CC4-5D6E-409C-BE32-E72D297353CC}">
              <c16:uniqueId val="{00000000-A07C-4449-AE58-C24DD19DEE6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A07C-4449-AE58-C24DD19DEE6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188.27</c:v>
                </c:pt>
                <c:pt idx="1">
                  <c:v>217.14</c:v>
                </c:pt>
                <c:pt idx="2">
                  <c:v>237.03</c:v>
                </c:pt>
                <c:pt idx="3">
                  <c:v>247.34</c:v>
                </c:pt>
                <c:pt idx="4">
                  <c:v>278.26</c:v>
                </c:pt>
              </c:numCache>
            </c:numRef>
          </c:val>
          <c:extLst>
            <c:ext xmlns:c16="http://schemas.microsoft.com/office/drawing/2014/chart" uri="{C3380CC4-5D6E-409C-BE32-E72D297353CC}">
              <c16:uniqueId val="{00000000-410C-4EE5-BC15-2D716D3001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410C-4EE5-BC15-2D716D3001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topLeftCell="D12" zoomScale="80" zoomScaleNormal="100" zoomScaleSheetLayoutView="80" workbookViewId="0">
      <selection activeCell="BF36" sqref="BF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周南市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自治体職員</v>
      </c>
      <c r="AE8" s="40"/>
      <c r="AF8" s="40"/>
      <c r="AG8" s="40"/>
      <c r="AH8" s="40"/>
      <c r="AI8" s="40"/>
      <c r="AJ8" s="40"/>
      <c r="AK8" s="3"/>
      <c r="AL8" s="41">
        <f>データ!S6</f>
        <v>134733</v>
      </c>
      <c r="AM8" s="41"/>
      <c r="AN8" s="41"/>
      <c r="AO8" s="41"/>
      <c r="AP8" s="41"/>
      <c r="AQ8" s="41"/>
      <c r="AR8" s="41"/>
      <c r="AS8" s="41"/>
      <c r="AT8" s="34">
        <f>データ!T6</f>
        <v>656.29</v>
      </c>
      <c r="AU8" s="34"/>
      <c r="AV8" s="34"/>
      <c r="AW8" s="34"/>
      <c r="AX8" s="34"/>
      <c r="AY8" s="34"/>
      <c r="AZ8" s="34"/>
      <c r="BA8" s="34"/>
      <c r="BB8" s="34">
        <f>データ!U6</f>
        <v>205.29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79.849999999999994</v>
      </c>
      <c r="J10" s="34"/>
      <c r="K10" s="34"/>
      <c r="L10" s="34"/>
      <c r="M10" s="34"/>
      <c r="N10" s="34"/>
      <c r="O10" s="34"/>
      <c r="P10" s="34">
        <f>データ!P6</f>
        <v>2.13</v>
      </c>
      <c r="Q10" s="34"/>
      <c r="R10" s="34"/>
      <c r="S10" s="34"/>
      <c r="T10" s="34"/>
      <c r="U10" s="34"/>
      <c r="V10" s="34"/>
      <c r="W10" s="34">
        <f>データ!Q6</f>
        <v>82.24</v>
      </c>
      <c r="X10" s="34"/>
      <c r="Y10" s="34"/>
      <c r="Z10" s="34"/>
      <c r="AA10" s="34"/>
      <c r="AB10" s="34"/>
      <c r="AC10" s="34"/>
      <c r="AD10" s="41">
        <f>データ!R6</f>
        <v>3275</v>
      </c>
      <c r="AE10" s="41"/>
      <c r="AF10" s="41"/>
      <c r="AG10" s="41"/>
      <c r="AH10" s="41"/>
      <c r="AI10" s="41"/>
      <c r="AJ10" s="41"/>
      <c r="AK10" s="2"/>
      <c r="AL10" s="41">
        <f>データ!V6</f>
        <v>2852</v>
      </c>
      <c r="AM10" s="41"/>
      <c r="AN10" s="41"/>
      <c r="AO10" s="41"/>
      <c r="AP10" s="41"/>
      <c r="AQ10" s="41"/>
      <c r="AR10" s="41"/>
      <c r="AS10" s="41"/>
      <c r="AT10" s="34">
        <f>データ!W6</f>
        <v>1.57</v>
      </c>
      <c r="AU10" s="34"/>
      <c r="AV10" s="34"/>
      <c r="AW10" s="34"/>
      <c r="AX10" s="34"/>
      <c r="AY10" s="34"/>
      <c r="AZ10" s="34"/>
      <c r="BA10" s="34"/>
      <c r="BB10" s="34">
        <f>データ!X6</f>
        <v>1816.56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fh33+tSl7f38LXO8LJfvwAWXGx2p+uxzuymxm4RDQJSjoJcfUAEIiV+cuSkzSLppLtg7FAZvOyQ/G/wII+OPNg==" saltValue="HXiJLjUvKwH7CB0QN2OBl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352152</v>
      </c>
      <c r="D6" s="19">
        <f t="shared" si="3"/>
        <v>46</v>
      </c>
      <c r="E6" s="19">
        <f t="shared" si="3"/>
        <v>17</v>
      </c>
      <c r="F6" s="19">
        <f t="shared" si="3"/>
        <v>4</v>
      </c>
      <c r="G6" s="19">
        <f t="shared" si="3"/>
        <v>0</v>
      </c>
      <c r="H6" s="19" t="str">
        <f t="shared" si="3"/>
        <v>山口県　周南市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79.849999999999994</v>
      </c>
      <c r="P6" s="20">
        <f t="shared" si="3"/>
        <v>2.13</v>
      </c>
      <c r="Q6" s="20">
        <f t="shared" si="3"/>
        <v>82.24</v>
      </c>
      <c r="R6" s="20">
        <f t="shared" si="3"/>
        <v>3275</v>
      </c>
      <c r="S6" s="20">
        <f t="shared" si="3"/>
        <v>134733</v>
      </c>
      <c r="T6" s="20">
        <f t="shared" si="3"/>
        <v>656.29</v>
      </c>
      <c r="U6" s="20">
        <f t="shared" si="3"/>
        <v>205.29</v>
      </c>
      <c r="V6" s="20">
        <f t="shared" si="3"/>
        <v>2852</v>
      </c>
      <c r="W6" s="20">
        <f t="shared" si="3"/>
        <v>1.57</v>
      </c>
      <c r="X6" s="20">
        <f t="shared" si="3"/>
        <v>1816.56</v>
      </c>
      <c r="Y6" s="21">
        <f>IF(Y7="",NA(),Y7)</f>
        <v>100</v>
      </c>
      <c r="Z6" s="21">
        <f t="shared" ref="Z6:AH6" si="4">IF(Z7="",NA(),Z7)</f>
        <v>100.02</v>
      </c>
      <c r="AA6" s="21">
        <f t="shared" si="4"/>
        <v>100.02</v>
      </c>
      <c r="AB6" s="21">
        <f t="shared" si="4"/>
        <v>100.01</v>
      </c>
      <c r="AC6" s="21">
        <f t="shared" si="4"/>
        <v>100</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36.770000000000003</v>
      </c>
      <c r="AV6" s="21">
        <f t="shared" ref="AV6:BD6" si="6">IF(AV7="",NA(),AV7)</f>
        <v>8.0500000000000007</v>
      </c>
      <c r="AW6" s="21">
        <f t="shared" si="6"/>
        <v>16.670000000000002</v>
      </c>
      <c r="AX6" s="21">
        <f t="shared" si="6"/>
        <v>13.64</v>
      </c>
      <c r="AY6" s="21">
        <f t="shared" si="6"/>
        <v>17.18</v>
      </c>
      <c r="AZ6" s="21">
        <f t="shared" si="6"/>
        <v>44.24</v>
      </c>
      <c r="BA6" s="21">
        <f t="shared" si="6"/>
        <v>43.07</v>
      </c>
      <c r="BB6" s="21">
        <f t="shared" si="6"/>
        <v>45.42</v>
      </c>
      <c r="BC6" s="21">
        <f t="shared" si="6"/>
        <v>50.63</v>
      </c>
      <c r="BD6" s="21">
        <f t="shared" si="6"/>
        <v>53.28</v>
      </c>
      <c r="BE6" s="20" t="str">
        <f>IF(BE7="","",IF(BE7="-","【-】","【"&amp;SUBSTITUTE(TEXT(BE7,"#,##0.00"),"-","△")&amp;"】"))</f>
        <v>【50.90】</v>
      </c>
      <c r="BF6" s="21">
        <f>IF(BF7="",NA(),BF7)</f>
        <v>1520.63</v>
      </c>
      <c r="BG6" s="21">
        <f t="shared" ref="BG6:BO6" si="7">IF(BG7="",NA(),BG7)</f>
        <v>1391.35</v>
      </c>
      <c r="BH6" s="21">
        <f t="shared" si="7"/>
        <v>1318.64</v>
      </c>
      <c r="BI6" s="21">
        <f t="shared" si="7"/>
        <v>1167.4100000000001</v>
      </c>
      <c r="BJ6" s="21">
        <f t="shared" si="7"/>
        <v>992.16</v>
      </c>
      <c r="BK6" s="21">
        <f t="shared" si="7"/>
        <v>1258.43</v>
      </c>
      <c r="BL6" s="21">
        <f t="shared" si="7"/>
        <v>1163.75</v>
      </c>
      <c r="BM6" s="21">
        <f t="shared" si="7"/>
        <v>1195.47</v>
      </c>
      <c r="BN6" s="21">
        <f t="shared" si="7"/>
        <v>1168.69</v>
      </c>
      <c r="BO6" s="21">
        <f t="shared" si="7"/>
        <v>1142.44</v>
      </c>
      <c r="BP6" s="20" t="str">
        <f>IF(BP7="","",IF(BP7="-","【-】","【"&amp;SUBSTITUTE(TEXT(BP7,"#,##0.00"),"-","△")&amp;"】"))</f>
        <v>【1,099.15】</v>
      </c>
      <c r="BQ6" s="21">
        <f>IF(BQ7="",NA(),BQ7)</f>
        <v>91.69</v>
      </c>
      <c r="BR6" s="21">
        <f t="shared" ref="BR6:BZ6" si="8">IF(BR7="",NA(),BR7)</f>
        <v>79.739999999999995</v>
      </c>
      <c r="BS6" s="21">
        <f t="shared" si="8"/>
        <v>73.28</v>
      </c>
      <c r="BT6" s="21">
        <f t="shared" si="8"/>
        <v>69.819999999999993</v>
      </c>
      <c r="BU6" s="21">
        <f t="shared" si="8"/>
        <v>60.82</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188.27</v>
      </c>
      <c r="CC6" s="21">
        <f t="shared" ref="CC6:CK6" si="9">IF(CC7="",NA(),CC7)</f>
        <v>217.14</v>
      </c>
      <c r="CD6" s="21">
        <f t="shared" si="9"/>
        <v>237.03</v>
      </c>
      <c r="CE6" s="21">
        <f t="shared" si="9"/>
        <v>247.34</v>
      </c>
      <c r="CF6" s="21">
        <f t="shared" si="9"/>
        <v>278.26</v>
      </c>
      <c r="CG6" s="21">
        <f t="shared" si="9"/>
        <v>224.88</v>
      </c>
      <c r="CH6" s="21">
        <f t="shared" si="9"/>
        <v>228.64</v>
      </c>
      <c r="CI6" s="21">
        <f t="shared" si="9"/>
        <v>239.46</v>
      </c>
      <c r="CJ6" s="21">
        <f t="shared" si="9"/>
        <v>233.15</v>
      </c>
      <c r="CK6" s="21">
        <f t="shared" si="9"/>
        <v>252.17</v>
      </c>
      <c r="CL6" s="20" t="str">
        <f>IF(CL7="","",IF(CL7="-","【-】","【"&amp;SUBSTITUTE(TEXT(CL7,"#,##0.00"),"-","△")&amp;"】"))</f>
        <v>【225.78】</v>
      </c>
      <c r="CM6" s="21">
        <f>IF(CM7="",NA(),CM7)</f>
        <v>36.35</v>
      </c>
      <c r="CN6" s="21">
        <f t="shared" ref="CN6:CV6" si="10">IF(CN7="",NA(),CN7)</f>
        <v>34.159999999999997</v>
      </c>
      <c r="CO6" s="21">
        <f t="shared" si="10"/>
        <v>31.24</v>
      </c>
      <c r="CP6" s="21">
        <f t="shared" si="10"/>
        <v>30.14</v>
      </c>
      <c r="CQ6" s="21">
        <f t="shared" si="10"/>
        <v>30.99</v>
      </c>
      <c r="CR6" s="21">
        <f t="shared" si="10"/>
        <v>42.4</v>
      </c>
      <c r="CS6" s="21">
        <f t="shared" si="10"/>
        <v>42.28</v>
      </c>
      <c r="CT6" s="21">
        <f t="shared" si="10"/>
        <v>41.06</v>
      </c>
      <c r="CU6" s="21">
        <f t="shared" si="10"/>
        <v>42.09</v>
      </c>
      <c r="CV6" s="21">
        <f t="shared" si="10"/>
        <v>42.15</v>
      </c>
      <c r="CW6" s="20" t="str">
        <f>IF(CW7="","",IF(CW7="-","【-】","【"&amp;SUBSTITUTE(TEXT(CW7,"#,##0.00"),"-","△")&amp;"】"))</f>
        <v>【43.17】</v>
      </c>
      <c r="CX6" s="21">
        <f>IF(CX7="",NA(),CX7)</f>
        <v>88.16</v>
      </c>
      <c r="CY6" s="21">
        <f t="shared" ref="CY6:DG6" si="11">IF(CY7="",NA(),CY7)</f>
        <v>88.12</v>
      </c>
      <c r="CZ6" s="21">
        <f t="shared" si="11"/>
        <v>88.08</v>
      </c>
      <c r="DA6" s="21">
        <f t="shared" si="11"/>
        <v>88.12</v>
      </c>
      <c r="DB6" s="21">
        <f t="shared" si="11"/>
        <v>88.08</v>
      </c>
      <c r="DC6" s="21">
        <f t="shared" si="11"/>
        <v>84.19</v>
      </c>
      <c r="DD6" s="21">
        <f t="shared" si="11"/>
        <v>84.34</v>
      </c>
      <c r="DE6" s="21">
        <f t="shared" si="11"/>
        <v>84.34</v>
      </c>
      <c r="DF6" s="21">
        <f t="shared" si="11"/>
        <v>84.73</v>
      </c>
      <c r="DG6" s="21">
        <f t="shared" si="11"/>
        <v>84.21</v>
      </c>
      <c r="DH6" s="20" t="str">
        <f>IF(DH7="","",IF(DH7="-","【-】","【"&amp;SUBSTITUTE(TEXT(DH7,"#,##0.00"),"-","△")&amp;"】"))</f>
        <v>【86.31】</v>
      </c>
      <c r="DI6" s="21">
        <f>IF(DI7="",NA(),DI7)</f>
        <v>32.619999999999997</v>
      </c>
      <c r="DJ6" s="21">
        <f t="shared" ref="DJ6:DR6" si="12">IF(DJ7="",NA(),DJ7)</f>
        <v>35.07</v>
      </c>
      <c r="DK6" s="21">
        <f t="shared" si="12"/>
        <v>37.42</v>
      </c>
      <c r="DL6" s="21">
        <f t="shared" si="12"/>
        <v>39.78</v>
      </c>
      <c r="DM6" s="21">
        <f t="shared" si="12"/>
        <v>42.01</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352152</v>
      </c>
      <c r="D7" s="23">
        <v>46</v>
      </c>
      <c r="E7" s="23">
        <v>17</v>
      </c>
      <c r="F7" s="23">
        <v>4</v>
      </c>
      <c r="G7" s="23">
        <v>0</v>
      </c>
      <c r="H7" s="23" t="s">
        <v>96</v>
      </c>
      <c r="I7" s="23" t="s">
        <v>97</v>
      </c>
      <c r="J7" s="23" t="s">
        <v>98</v>
      </c>
      <c r="K7" s="23" t="s">
        <v>99</v>
      </c>
      <c r="L7" s="23" t="s">
        <v>100</v>
      </c>
      <c r="M7" s="23" t="s">
        <v>101</v>
      </c>
      <c r="N7" s="24" t="s">
        <v>102</v>
      </c>
      <c r="O7" s="24">
        <v>79.849999999999994</v>
      </c>
      <c r="P7" s="24">
        <v>2.13</v>
      </c>
      <c r="Q7" s="24">
        <v>82.24</v>
      </c>
      <c r="R7" s="24">
        <v>3275</v>
      </c>
      <c r="S7" s="24">
        <v>134733</v>
      </c>
      <c r="T7" s="24">
        <v>656.29</v>
      </c>
      <c r="U7" s="24">
        <v>205.29</v>
      </c>
      <c r="V7" s="24">
        <v>2852</v>
      </c>
      <c r="W7" s="24">
        <v>1.57</v>
      </c>
      <c r="X7" s="24">
        <v>1816.56</v>
      </c>
      <c r="Y7" s="24">
        <v>100</v>
      </c>
      <c r="Z7" s="24">
        <v>100.02</v>
      </c>
      <c r="AA7" s="24">
        <v>100.02</v>
      </c>
      <c r="AB7" s="24">
        <v>100.01</v>
      </c>
      <c r="AC7" s="24">
        <v>100</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36.770000000000003</v>
      </c>
      <c r="AV7" s="24">
        <v>8.0500000000000007</v>
      </c>
      <c r="AW7" s="24">
        <v>16.670000000000002</v>
      </c>
      <c r="AX7" s="24">
        <v>13.64</v>
      </c>
      <c r="AY7" s="24">
        <v>17.18</v>
      </c>
      <c r="AZ7" s="24">
        <v>44.24</v>
      </c>
      <c r="BA7" s="24">
        <v>43.07</v>
      </c>
      <c r="BB7" s="24">
        <v>45.42</v>
      </c>
      <c r="BC7" s="24">
        <v>50.63</v>
      </c>
      <c r="BD7" s="24">
        <v>53.28</v>
      </c>
      <c r="BE7" s="24">
        <v>50.9</v>
      </c>
      <c r="BF7" s="24">
        <v>1520.63</v>
      </c>
      <c r="BG7" s="24">
        <v>1391.35</v>
      </c>
      <c r="BH7" s="24">
        <v>1318.64</v>
      </c>
      <c r="BI7" s="24">
        <v>1167.4100000000001</v>
      </c>
      <c r="BJ7" s="24">
        <v>992.16</v>
      </c>
      <c r="BK7" s="24">
        <v>1258.43</v>
      </c>
      <c r="BL7" s="24">
        <v>1163.75</v>
      </c>
      <c r="BM7" s="24">
        <v>1195.47</v>
      </c>
      <c r="BN7" s="24">
        <v>1168.69</v>
      </c>
      <c r="BO7" s="24">
        <v>1142.44</v>
      </c>
      <c r="BP7" s="24">
        <v>1099.1500000000001</v>
      </c>
      <c r="BQ7" s="24">
        <v>91.69</v>
      </c>
      <c r="BR7" s="24">
        <v>79.739999999999995</v>
      </c>
      <c r="BS7" s="24">
        <v>73.28</v>
      </c>
      <c r="BT7" s="24">
        <v>69.819999999999993</v>
      </c>
      <c r="BU7" s="24">
        <v>60.82</v>
      </c>
      <c r="BV7" s="24">
        <v>73.36</v>
      </c>
      <c r="BW7" s="24">
        <v>72.599999999999994</v>
      </c>
      <c r="BX7" s="24">
        <v>69.430000000000007</v>
      </c>
      <c r="BY7" s="24">
        <v>70.709999999999994</v>
      </c>
      <c r="BZ7" s="24">
        <v>66.63</v>
      </c>
      <c r="CA7" s="24">
        <v>72.92</v>
      </c>
      <c r="CB7" s="24">
        <v>188.27</v>
      </c>
      <c r="CC7" s="24">
        <v>217.14</v>
      </c>
      <c r="CD7" s="24">
        <v>237.03</v>
      </c>
      <c r="CE7" s="24">
        <v>247.34</v>
      </c>
      <c r="CF7" s="24">
        <v>278.26</v>
      </c>
      <c r="CG7" s="24">
        <v>224.88</v>
      </c>
      <c r="CH7" s="24">
        <v>228.64</v>
      </c>
      <c r="CI7" s="24">
        <v>239.46</v>
      </c>
      <c r="CJ7" s="24">
        <v>233.15</v>
      </c>
      <c r="CK7" s="24">
        <v>252.17</v>
      </c>
      <c r="CL7" s="24">
        <v>225.78</v>
      </c>
      <c r="CM7" s="24">
        <v>36.35</v>
      </c>
      <c r="CN7" s="24">
        <v>34.159999999999997</v>
      </c>
      <c r="CO7" s="24">
        <v>31.24</v>
      </c>
      <c r="CP7" s="24">
        <v>30.14</v>
      </c>
      <c r="CQ7" s="24">
        <v>30.99</v>
      </c>
      <c r="CR7" s="24">
        <v>42.4</v>
      </c>
      <c r="CS7" s="24">
        <v>42.28</v>
      </c>
      <c r="CT7" s="24">
        <v>41.06</v>
      </c>
      <c r="CU7" s="24">
        <v>42.09</v>
      </c>
      <c r="CV7" s="24">
        <v>42.15</v>
      </c>
      <c r="CW7" s="24">
        <v>43.17</v>
      </c>
      <c r="CX7" s="24">
        <v>88.16</v>
      </c>
      <c r="CY7" s="24">
        <v>88.12</v>
      </c>
      <c r="CZ7" s="24">
        <v>88.08</v>
      </c>
      <c r="DA7" s="24">
        <v>88.12</v>
      </c>
      <c r="DB7" s="24">
        <v>88.08</v>
      </c>
      <c r="DC7" s="24">
        <v>84.19</v>
      </c>
      <c r="DD7" s="24">
        <v>84.34</v>
      </c>
      <c r="DE7" s="24">
        <v>84.34</v>
      </c>
      <c r="DF7" s="24">
        <v>84.73</v>
      </c>
      <c r="DG7" s="24">
        <v>84.21</v>
      </c>
      <c r="DH7" s="24">
        <v>86.31</v>
      </c>
      <c r="DI7" s="24">
        <v>32.619999999999997</v>
      </c>
      <c r="DJ7" s="24">
        <v>35.07</v>
      </c>
      <c r="DK7" s="24">
        <v>37.42</v>
      </c>
      <c r="DL7" s="24">
        <v>39.78</v>
      </c>
      <c r="DM7" s="24">
        <v>42.01</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2025-12-23T06:14:08Z</dcterms:created>
  <dcterms:modified xsi:type="dcterms:W3CDTF">2026-02-17T01:17:05Z</dcterms:modified>
  <cp:category/>
</cp:coreProperties>
</file>