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C9925FEE-7ABB-4917-900D-03041D1873C1}" xr6:coauthVersionLast="47" xr6:coauthVersionMax="47" xr10:uidLastSave="{00000000-0000-0000-0000-000000000000}"/>
  <workbookProtection workbookAlgorithmName="SHA-512" workbookHashValue="kDp3aCug78x1uvxP85pcIqkgWbPyGTT5KYysp8pwHrPmLQ5NGFdIXYqGe+qU1zCntgDoOAwHC1gvidCQHs24bA==" workbookSaltValue="ROtQFmjVjOcvQ2alNx7DeA==" workbookSpinCount="100000" lockStructure="1"/>
  <bookViews>
    <workbookView xWindow="-25650" yWindow="-439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AT10" i="4"/>
  <c r="AL10"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<sst xmlns="http://schemas.openxmlformats.org/spreadsheetml/2006/main" count="236" uniqueCount="116">
  <si>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</si>
  <si>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</si>
  <si>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</si>
  <si>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</si>
  <si>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</si>
  <si>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</si>
  <si>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</si>
  <si>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</si>
  <si>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</si>
  <si>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</si>
  <si>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</si>
  <si>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</si>
  <si>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</si>
  <si>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</si>
  <si>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</si>
  <si>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</si>
  <si>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</si>
  <si>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</si>
  <si>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</si>
  <si>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</si>
  <si>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</si>
  <si>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</si>
  <si>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</si>
  <si>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</si>
  <si>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</si>
  <si>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</si>
  <si>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</si>
  <si>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</si>
  <si>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</si>
  <si>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</si>
  <si>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</si>
  <si>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</si>
  <si>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</si>
  <si>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</si>
  <si>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</si>
  <si>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</si>
  <si>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</si>
  <si>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</si>
  <si>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</si>
  <si>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</si>
  <si>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</si>
  <si>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</si>
  <si>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</si>
  <si>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</si>
  <si>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</si>
  <si>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</si>
  <si>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</si>
  <si>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</si>
  <si>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</si>
  <si>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</si>
  <si>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</si>
  <si>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</si>
  <si>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</si>
  <si>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</si>
  <si>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</si>
  <si>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</si>
  <si>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</si>
  <si>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</si>
  <si>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</si>
  <si>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</si>
  <si>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</si>
  <si>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</si>
  <si>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</si>
  <si>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</si>
  <si>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</si>
  <si>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</si>
  <si>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</si>
  <si>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</si>
  <si>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</si>
  <si>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</si>
  <si>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</si>
  <si>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</si>
  <si>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</si>
  <si>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</si>
  <si>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</si>
  <si>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</si>
  <si>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</si>
  <si>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</si>
  <si>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</si>
  <si>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</si>
  <si>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</si>
  <si>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</si>
  <si>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</si>
  <si>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</si>
  <si>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</si>
  <si>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</si>
  <si>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</si>
  <si>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</si>
  <si>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</si>
  <si>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</si>
  <si>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</si>
  <si>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</si>
  <si>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</si>
  <si>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</si>
  <si>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</si>
  <si>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</si>
  <si>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周南市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</si>
  <si>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</si>
  <si>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</si>
  <si>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</si>
  <si>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</si>
  <si>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</si>
  <si>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</si>
  <si>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</si>
  <si>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</si>
  <si>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</si>
  <si>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</si>
  <si>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</si>
  <si>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</si>
  <si>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</si>
  <si>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</si>
  <si>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</si>
  <si>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</si>
  <si>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経常収支比率は、一般会計からの繰入金により、収益的収支を均衡させており100％となった。
　累積欠損金は、発生していない。
　流動比率は、類似団体平均値と比較すると低い数値である。短期的な債務に対する支払能力という意味では、翌年度の使用料収入や一般会計からの繰入金等が原資として予定されており、問題ない。
　企業債残高対事業規模比率は、使用料収入に対し約9倍の企業債残高となるが、類似団体平均値と比較して低い。
　経費回収率は95.35％で、類似団体平均値と比較すると高いが、100％を下回り、使用料で回収すべき経費の全額は使用料で賄えていない。これは、事業規模が小さく経営効率も悪い事業を政策的に公共下水道事業と同料金の設定としているためである。
　汚水処理原価は、類似団体平均値と比較すると低い。これは、本事業では独自の処理場を建設せず、公共下水道の処理場に接続していることによるものである。
　施設利用率は、公共下水道の処理場に接続しているため算出されない。
　水洗化率は、類似団体平均値と比較すると低い。</t>
    <rPh sb="235" eb="236">
      <t>タカ</t>
    </rPh>
    <phoneticPr fontId="4"/>
  </si>
  <si>
    <t>　有形固定資産減価償却率は、類似団体平均値と比較すると高い。今後、更新時期となるまで徐々に高くなる見込みである。
　管渠老朽化率と管渠改善率は、供用開始から28年目の事業であり、法定耐用年数を経過した管渠は無いため、0％である。</t>
    <phoneticPr fontId="4"/>
  </si>
  <si>
    <t>　本事業は、事業規模が小さく経営効率も悪いため、収益的収支の黒字化は困難である。使用料で経費の大部分を賄うことができている状況だが、元々の処理区域内人口が少ない上に、人口減少が進んでおり、一般会計からの繰入金が欠かせない状況にある。
　下水道使用料の設定など、公共下水道事業の経費回収率等を勘案しながらの経営となる。
　今後、更新・修繕が見込まれる施設について、計画的な事業の実施を図り、公共下水道事業との一括経営により、一層の経費の節減に努めなければならない。</t>
    <rPh sb="47" eb="50">
      <t>ダイブブン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</si>
</sst>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46-42E4-8F68-AB4877A4D2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E46-42E4-8F68-AB4877A4D2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FD-46DD-93D7-7DE00C04EB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8EFD-46DD-93D7-7DE00C04EB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72.849999999999994</c:v>
                </c:pt>
                <c:pt idx="1">
                  <c:v>72.849999999999994</c:v>
                </c:pt>
                <c:pt idx="2">
                  <c:v>73.87</c:v>
                </c:pt>
                <c:pt idx="3">
                  <c:v>72.63</c:v>
                </c:pt>
                <c:pt idx="4">
                  <c:v>73.98</c:v>
                </c:pt>
              </c:numCache>
            </c:numRef>
          </c:val>
          <c:extLst>
            <c:ext xmlns:c16="http://schemas.microsoft.com/office/drawing/2014/chart" uri="{C3380CC4-5D6E-409C-BE32-E72D297353CC}">
              <c16:uniqueId val="{00000000-A4BF-43E6-8688-7B3E93099E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A4BF-43E6-8688-7B3E93099E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101.39</c:v>
                </c:pt>
                <c:pt idx="4">
                  <c:v>100</c:v>
                </c:pt>
              </c:numCache>
            </c:numRef>
          </c:val>
          <c:extLst>
            <c:ext xmlns:c16="http://schemas.microsoft.com/office/drawing/2014/chart" uri="{C3380CC4-5D6E-409C-BE32-E72D297353CC}">
              <c16:uniqueId val="{00000000-8CFD-4E80-A900-D4CA611442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8CFD-4E80-A900-D4CA611442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29.06</c:v>
                </c:pt>
                <c:pt idx="1">
                  <c:v>31.41</c:v>
                </c:pt>
                <c:pt idx="2">
                  <c:v>31.45</c:v>
                </c:pt>
                <c:pt idx="3">
                  <c:v>33.880000000000003</c:v>
                </c:pt>
                <c:pt idx="4">
                  <c:v>35.520000000000003</c:v>
                </c:pt>
              </c:numCache>
            </c:numRef>
          </c:val>
          <c:extLst>
            <c:ext xmlns:c16="http://schemas.microsoft.com/office/drawing/2014/chart" uri="{C3380CC4-5D6E-409C-BE32-E72D297353CC}">
              <c16:uniqueId val="{00000000-500D-4436-A5DB-A9287D848A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500D-4436-A5DB-A9287D848A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53-4379-B132-BE3475F066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53-4379-B132-BE3475F066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58-4615-A690-4D77E0A783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8758-4615-A690-4D77E0A783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6.23</c:v>
                </c:pt>
                <c:pt idx="1">
                  <c:v>3.56</c:v>
                </c:pt>
                <c:pt idx="2">
                  <c:v>85.73</c:v>
                </c:pt>
                <c:pt idx="3">
                  <c:v>3.82</c:v>
                </c:pt>
                <c:pt idx="4">
                  <c:v>9.31</c:v>
                </c:pt>
              </c:numCache>
            </c:numRef>
          </c:val>
          <c:extLst>
            <c:ext xmlns:c16="http://schemas.microsoft.com/office/drawing/2014/chart" uri="{C3380CC4-5D6E-409C-BE32-E72D297353CC}">
              <c16:uniqueId val="{00000000-F51B-42F0-BD90-C57E376E5C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F51B-42F0-BD90-C57E376E5C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1204.3900000000001</c:v>
                </c:pt>
                <c:pt idx="1">
                  <c:v>976.41</c:v>
                </c:pt>
                <c:pt idx="2">
                  <c:v>1198.8699999999999</c:v>
                </c:pt>
                <c:pt idx="3">
                  <c:v>953.63</c:v>
                </c:pt>
                <c:pt idx="4">
                  <c:v>930.61</c:v>
                </c:pt>
              </c:numCache>
            </c:numRef>
          </c:val>
          <c:extLst>
            <c:ext xmlns:c16="http://schemas.microsoft.com/office/drawing/2014/chart" uri="{C3380CC4-5D6E-409C-BE32-E72D297353CC}">
              <c16:uniqueId val="{00000000-D0BA-4569-9842-C297D193D4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D0BA-4569-9842-C297D193D4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99.03</c:v>
                </c:pt>
                <c:pt idx="1">
                  <c:v>100</c:v>
                </c:pt>
                <c:pt idx="2">
                  <c:v>100</c:v>
                </c:pt>
                <c:pt idx="3">
                  <c:v>100</c:v>
                </c:pt>
                <c:pt idx="4">
                  <c:v>95.35</c:v>
                </c:pt>
              </c:numCache>
            </c:numRef>
          </c:val>
          <c:extLst>
            <c:ext xmlns:c16="http://schemas.microsoft.com/office/drawing/2014/chart" uri="{C3380CC4-5D6E-409C-BE32-E72D297353CC}">
              <c16:uniqueId val="{00000000-230A-4BA4-B973-BAACE35985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230A-4BA4-B973-BAACE35985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174.92</c:v>
                </c:pt>
                <c:pt idx="1">
                  <c:v>174.06</c:v>
                </c:pt>
                <c:pt idx="2">
                  <c:v>175.92</c:v>
                </c:pt>
                <c:pt idx="3">
                  <c:v>181.33</c:v>
                </c:pt>
                <c:pt idx="4">
                  <c:v>188.53</c:v>
                </c:pt>
              </c:numCache>
            </c:numRef>
          </c:val>
          <c:extLst>
            <c:ext xmlns:c16="http://schemas.microsoft.com/office/drawing/2014/chart" uri="{C3380CC4-5D6E-409C-BE32-E72D297353CC}">
              <c16:uniqueId val="{00000000-6CDD-49DA-B6F6-3DDB5991D7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6CDD-49DA-B6F6-3DDB5991D7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9" zoomScale="80" zoomScaleNormal="80" workbookViewId="0">
      <selection activeCell="BR88" sqref="BR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周南市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自治体職員</v>
      </c>
      <c r="AE8" s="65"/>
      <c r="AF8" s="65"/>
      <c r="AG8" s="65"/>
      <c r="AH8" s="65"/>
      <c r="AI8" s="65"/>
      <c r="AJ8" s="65"/>
      <c r="AK8" s="3"/>
      <c r="AL8" s="45">
        <f>データ!S6</f>
        <v>134733</v>
      </c>
      <c r="AM8" s="45"/>
      <c r="AN8" s="45"/>
      <c r="AO8" s="45"/>
      <c r="AP8" s="45"/>
      <c r="AQ8" s="45"/>
      <c r="AR8" s="45"/>
      <c r="AS8" s="45"/>
      <c r="AT8" s="44">
        <f>データ!T6</f>
        <v>656.29</v>
      </c>
      <c r="AU8" s="44"/>
      <c r="AV8" s="44"/>
      <c r="AW8" s="44"/>
      <c r="AX8" s="44"/>
      <c r="AY8" s="44"/>
      <c r="AZ8" s="44"/>
      <c r="BA8" s="44"/>
      <c r="BB8" s="44">
        <f>データ!U6</f>
        <v>205.29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86.22</v>
      </c>
      <c r="J10" s="44"/>
      <c r="K10" s="44"/>
      <c r="L10" s="44"/>
      <c r="M10" s="44"/>
      <c r="N10" s="44"/>
      <c r="O10" s="44"/>
      <c r="P10" s="44">
        <f>データ!P6</f>
        <v>0.2</v>
      </c>
      <c r="Q10" s="44"/>
      <c r="R10" s="44"/>
      <c r="S10" s="44"/>
      <c r="T10" s="44"/>
      <c r="U10" s="44"/>
      <c r="V10" s="44"/>
      <c r="W10" s="44">
        <f>データ!Q6</f>
        <v>100</v>
      </c>
      <c r="X10" s="44"/>
      <c r="Y10" s="44"/>
      <c r="Z10" s="44"/>
      <c r="AA10" s="44"/>
      <c r="AB10" s="44"/>
      <c r="AC10" s="44"/>
      <c r="AD10" s="45">
        <f>データ!R6</f>
        <v>3275</v>
      </c>
      <c r="AE10" s="45"/>
      <c r="AF10" s="45"/>
      <c r="AG10" s="45"/>
      <c r="AH10" s="45"/>
      <c r="AI10" s="45"/>
      <c r="AJ10" s="45"/>
      <c r="AK10" s="2"/>
      <c r="AL10" s="45">
        <f>データ!V6</f>
        <v>269</v>
      </c>
      <c r="AM10" s="45"/>
      <c r="AN10" s="45"/>
      <c r="AO10" s="45"/>
      <c r="AP10" s="45"/>
      <c r="AQ10" s="45"/>
      <c r="AR10" s="45"/>
      <c r="AS10" s="45"/>
      <c r="AT10" s="44">
        <f>データ!W6</f>
        <v>0.13</v>
      </c>
      <c r="AU10" s="44"/>
      <c r="AV10" s="44"/>
      <c r="AW10" s="44"/>
      <c r="AX10" s="44"/>
      <c r="AY10" s="44"/>
      <c r="AZ10" s="44"/>
      <c r="BA10" s="44"/>
      <c r="BB10" s="44">
        <f>データ!X6</f>
        <v>2069.23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RAQKEvqBF25Ky/Le8E/8eZ/EYLEhAi9NA8DoQf2FzUkaEZjV6A/cFOMv+JIoUoLzekd2V3d+JSvSBNS6+32rOg==" saltValue="tdRd2dDhUIYJl3D96qhr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352152</v>
      </c>
      <c r="D6" s="19">
        <f t="shared" si="3"/>
        <v>46</v>
      </c>
      <c r="E6" s="19">
        <f t="shared" si="3"/>
        <v>17</v>
      </c>
      <c r="F6" s="19">
        <f t="shared" si="3"/>
        <v>6</v>
      </c>
      <c r="G6" s="19">
        <f t="shared" si="3"/>
        <v>0</v>
      </c>
      <c r="H6" s="19" t="str">
        <f t="shared" si="3"/>
        <v>山口県　周南市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86.22</v>
      </c>
      <c r="P6" s="20">
        <f t="shared" si="3"/>
        <v>0.2</v>
      </c>
      <c r="Q6" s="20">
        <f t="shared" si="3"/>
        <v>100</v>
      </c>
      <c r="R6" s="20">
        <f t="shared" si="3"/>
        <v>3275</v>
      </c>
      <c r="S6" s="20">
        <f t="shared" si="3"/>
        <v>134733</v>
      </c>
      <c r="T6" s="20">
        <f t="shared" si="3"/>
        <v>656.29</v>
      </c>
      <c r="U6" s="20">
        <f t="shared" si="3"/>
        <v>205.29</v>
      </c>
      <c r="V6" s="20">
        <f t="shared" si="3"/>
        <v>269</v>
      </c>
      <c r="W6" s="20">
        <f t="shared" si="3"/>
        <v>0.13</v>
      </c>
      <c r="X6" s="20">
        <f t="shared" si="3"/>
        <v>2069.23</v>
      </c>
      <c r="Y6" s="21">
        <f>IF(Y7="",NA(),Y7)</f>
        <v>100</v>
      </c>
      <c r="Z6" s="21">
        <f t="shared" ref="Z6:AH6" si="4">IF(Z7="",NA(),Z7)</f>
        <v>100</v>
      </c>
      <c r="AA6" s="21">
        <f t="shared" si="4"/>
        <v>100</v>
      </c>
      <c r="AB6" s="21">
        <f t="shared" si="4"/>
        <v>101.39</v>
      </c>
      <c r="AC6" s="21">
        <f t="shared" si="4"/>
        <v>100</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6.23</v>
      </c>
      <c r="AV6" s="21">
        <f t="shared" ref="AV6:BD6" si="6">IF(AV7="",NA(),AV7)</f>
        <v>3.56</v>
      </c>
      <c r="AW6" s="21">
        <f t="shared" si="6"/>
        <v>85.73</v>
      </c>
      <c r="AX6" s="21">
        <f t="shared" si="6"/>
        <v>3.82</v>
      </c>
      <c r="AY6" s="21">
        <f t="shared" si="6"/>
        <v>9.31</v>
      </c>
      <c r="AZ6" s="21">
        <f t="shared" si="6"/>
        <v>56.53</v>
      </c>
      <c r="BA6" s="21">
        <f t="shared" si="6"/>
        <v>59.66</v>
      </c>
      <c r="BB6" s="21">
        <f t="shared" si="6"/>
        <v>61.64</v>
      </c>
      <c r="BC6" s="21">
        <f t="shared" si="6"/>
        <v>69.819999999999993</v>
      </c>
      <c r="BD6" s="21">
        <f t="shared" si="6"/>
        <v>72.13</v>
      </c>
      <c r="BE6" s="20" t="str">
        <f>IF(BE7="","",IF(BE7="-","【-】","【"&amp;SUBSTITUTE(TEXT(BE7,"#,##0.00"),"-","△")&amp;"】"))</f>
        <v>【71.46】</v>
      </c>
      <c r="BF6" s="21">
        <f>IF(BF7="",NA(),BF7)</f>
        <v>1204.3900000000001</v>
      </c>
      <c r="BG6" s="21">
        <f t="shared" ref="BG6:BO6" si="7">IF(BG7="",NA(),BG7)</f>
        <v>976.41</v>
      </c>
      <c r="BH6" s="21">
        <f t="shared" si="7"/>
        <v>1198.8699999999999</v>
      </c>
      <c r="BI6" s="21">
        <f t="shared" si="7"/>
        <v>953.63</v>
      </c>
      <c r="BJ6" s="21">
        <f t="shared" si="7"/>
        <v>930.61</v>
      </c>
      <c r="BK6" s="21">
        <f t="shared" si="7"/>
        <v>1095.52</v>
      </c>
      <c r="BL6" s="21">
        <f t="shared" si="7"/>
        <v>1056.55</v>
      </c>
      <c r="BM6" s="21">
        <f t="shared" si="7"/>
        <v>1278.54</v>
      </c>
      <c r="BN6" s="21">
        <f t="shared" si="7"/>
        <v>1149.7</v>
      </c>
      <c r="BO6" s="21">
        <f t="shared" si="7"/>
        <v>1420.25</v>
      </c>
      <c r="BP6" s="20" t="str">
        <f>IF(BP7="","",IF(BP7="-","【-】","【"&amp;SUBSTITUTE(TEXT(BP7,"#,##0.00"),"-","△")&amp;"】"))</f>
        <v>【1,223.19】</v>
      </c>
      <c r="BQ6" s="21">
        <f>IF(BQ7="",NA(),BQ7)</f>
        <v>99.03</v>
      </c>
      <c r="BR6" s="21">
        <f t="shared" ref="BR6:BZ6" si="8">IF(BR7="",NA(),BR7)</f>
        <v>100</v>
      </c>
      <c r="BS6" s="21">
        <f t="shared" si="8"/>
        <v>100</v>
      </c>
      <c r="BT6" s="21">
        <f t="shared" si="8"/>
        <v>100</v>
      </c>
      <c r="BU6" s="21">
        <f t="shared" si="8"/>
        <v>95.35</v>
      </c>
      <c r="BV6" s="21">
        <f t="shared" si="8"/>
        <v>39.64</v>
      </c>
      <c r="BW6" s="21">
        <f t="shared" si="8"/>
        <v>40</v>
      </c>
      <c r="BX6" s="21">
        <f t="shared" si="8"/>
        <v>38.74</v>
      </c>
      <c r="BY6" s="21">
        <f t="shared" si="8"/>
        <v>35.96</v>
      </c>
      <c r="BZ6" s="21">
        <f t="shared" si="8"/>
        <v>32.700000000000003</v>
      </c>
      <c r="CA6" s="20" t="str">
        <f>IF(CA7="","",IF(CA7="-","【-】","【"&amp;SUBSTITUTE(TEXT(CA7,"#,##0.00"),"-","△")&amp;"】"))</f>
        <v>【37.21】</v>
      </c>
      <c r="CB6" s="21">
        <f>IF(CB7="",NA(),CB7)</f>
        <v>174.92</v>
      </c>
      <c r="CC6" s="21">
        <f t="shared" ref="CC6:CK6" si="9">IF(CC7="",NA(),CC7)</f>
        <v>174.06</v>
      </c>
      <c r="CD6" s="21">
        <f t="shared" si="9"/>
        <v>175.92</v>
      </c>
      <c r="CE6" s="21">
        <f t="shared" si="9"/>
        <v>181.33</v>
      </c>
      <c r="CF6" s="21">
        <f t="shared" si="9"/>
        <v>188.53</v>
      </c>
      <c r="CG6" s="21">
        <f t="shared" si="9"/>
        <v>449.72</v>
      </c>
      <c r="CH6" s="21">
        <f t="shared" si="9"/>
        <v>437.27</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f t="shared" si="10"/>
        <v>30.19</v>
      </c>
      <c r="CS6" s="21">
        <f t="shared" si="10"/>
        <v>28.77</v>
      </c>
      <c r="CT6" s="21">
        <f t="shared" si="10"/>
        <v>26.22</v>
      </c>
      <c r="CU6" s="21">
        <f t="shared" si="10"/>
        <v>26.12</v>
      </c>
      <c r="CV6" s="21">
        <f t="shared" si="10"/>
        <v>27.81</v>
      </c>
      <c r="CW6" s="20" t="str">
        <f>IF(CW7="","",IF(CW7="-","【-】","【"&amp;SUBSTITUTE(TEXT(CW7,"#,##0.00"),"-","△")&amp;"】"))</f>
        <v>【30.09】</v>
      </c>
      <c r="CX6" s="21">
        <f>IF(CX7="",NA(),CX7)</f>
        <v>72.849999999999994</v>
      </c>
      <c r="CY6" s="21">
        <f t="shared" ref="CY6:DG6" si="11">IF(CY7="",NA(),CY7)</f>
        <v>72.849999999999994</v>
      </c>
      <c r="CZ6" s="21">
        <f t="shared" si="11"/>
        <v>73.87</v>
      </c>
      <c r="DA6" s="21">
        <f t="shared" si="11"/>
        <v>72.63</v>
      </c>
      <c r="DB6" s="21">
        <f t="shared" si="11"/>
        <v>73.98</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29.06</v>
      </c>
      <c r="DJ6" s="21">
        <f t="shared" ref="DJ6:DR6" si="12">IF(DJ7="",NA(),DJ7)</f>
        <v>31.41</v>
      </c>
      <c r="DK6" s="21">
        <f t="shared" si="12"/>
        <v>31.45</v>
      </c>
      <c r="DL6" s="21">
        <f t="shared" si="12"/>
        <v>33.880000000000003</v>
      </c>
      <c r="DM6" s="21">
        <f t="shared" si="12"/>
        <v>35.520000000000003</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352152</v>
      </c>
      <c r="D7" s="23">
        <v>46</v>
      </c>
      <c r="E7" s="23">
        <v>17</v>
      </c>
      <c r="F7" s="23">
        <v>6</v>
      </c>
      <c r="G7" s="23">
        <v>0</v>
      </c>
      <c r="H7" s="23" t="s">
        <v>96</v>
      </c>
      <c r="I7" s="23" t="s">
        <v>97</v>
      </c>
      <c r="J7" s="23" t="s">
        <v>98</v>
      </c>
      <c r="K7" s="23" t="s">
        <v>99</v>
      </c>
      <c r="L7" s="23" t="s">
        <v>100</v>
      </c>
      <c r="M7" s="23" t="s">
        <v>101</v>
      </c>
      <c r="N7" s="24" t="s">
        <v>102</v>
      </c>
      <c r="O7" s="24">
        <v>86.22</v>
      </c>
      <c r="P7" s="24">
        <v>0.2</v>
      </c>
      <c r="Q7" s="24">
        <v>100</v>
      </c>
      <c r="R7" s="24">
        <v>3275</v>
      </c>
      <c r="S7" s="24">
        <v>134733</v>
      </c>
      <c r="T7" s="24">
        <v>656.29</v>
      </c>
      <c r="U7" s="24">
        <v>205.29</v>
      </c>
      <c r="V7" s="24">
        <v>269</v>
      </c>
      <c r="W7" s="24">
        <v>0.13</v>
      </c>
      <c r="X7" s="24">
        <v>2069.23</v>
      </c>
      <c r="Y7" s="24">
        <v>100</v>
      </c>
      <c r="Z7" s="24">
        <v>100</v>
      </c>
      <c r="AA7" s="24">
        <v>100</v>
      </c>
      <c r="AB7" s="24">
        <v>101.39</v>
      </c>
      <c r="AC7" s="24">
        <v>100</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6.23</v>
      </c>
      <c r="AV7" s="24">
        <v>3.56</v>
      </c>
      <c r="AW7" s="24">
        <v>85.73</v>
      </c>
      <c r="AX7" s="24">
        <v>3.82</v>
      </c>
      <c r="AY7" s="24">
        <v>9.31</v>
      </c>
      <c r="AZ7" s="24">
        <v>56.53</v>
      </c>
      <c r="BA7" s="24">
        <v>59.66</v>
      </c>
      <c r="BB7" s="24">
        <v>61.64</v>
      </c>
      <c r="BC7" s="24">
        <v>69.819999999999993</v>
      </c>
      <c r="BD7" s="24">
        <v>72.13</v>
      </c>
      <c r="BE7" s="24">
        <v>71.459999999999994</v>
      </c>
      <c r="BF7" s="24">
        <v>1204.3900000000001</v>
      </c>
      <c r="BG7" s="24">
        <v>976.41</v>
      </c>
      <c r="BH7" s="24">
        <v>1198.8699999999999</v>
      </c>
      <c r="BI7" s="24">
        <v>953.63</v>
      </c>
      <c r="BJ7" s="24">
        <v>930.61</v>
      </c>
      <c r="BK7" s="24">
        <v>1095.52</v>
      </c>
      <c r="BL7" s="24">
        <v>1056.55</v>
      </c>
      <c r="BM7" s="24">
        <v>1278.54</v>
      </c>
      <c r="BN7" s="24">
        <v>1149.7</v>
      </c>
      <c r="BO7" s="24">
        <v>1420.25</v>
      </c>
      <c r="BP7" s="24">
        <v>1223.19</v>
      </c>
      <c r="BQ7" s="24">
        <v>99.03</v>
      </c>
      <c r="BR7" s="24">
        <v>100</v>
      </c>
      <c r="BS7" s="24">
        <v>100</v>
      </c>
      <c r="BT7" s="24">
        <v>100</v>
      </c>
      <c r="BU7" s="24">
        <v>95.35</v>
      </c>
      <c r="BV7" s="24">
        <v>39.64</v>
      </c>
      <c r="BW7" s="24">
        <v>40</v>
      </c>
      <c r="BX7" s="24">
        <v>38.74</v>
      </c>
      <c r="BY7" s="24">
        <v>35.96</v>
      </c>
      <c r="BZ7" s="24">
        <v>32.700000000000003</v>
      </c>
      <c r="CA7" s="24">
        <v>37.21</v>
      </c>
      <c r="CB7" s="24">
        <v>174.92</v>
      </c>
      <c r="CC7" s="24">
        <v>174.06</v>
      </c>
      <c r="CD7" s="24">
        <v>175.92</v>
      </c>
      <c r="CE7" s="24">
        <v>181.33</v>
      </c>
      <c r="CF7" s="24">
        <v>188.53</v>
      </c>
      <c r="CG7" s="24">
        <v>449.72</v>
      </c>
      <c r="CH7" s="24">
        <v>437.27</v>
      </c>
      <c r="CI7" s="24">
        <v>456.72</v>
      </c>
      <c r="CJ7" s="24">
        <v>481.96</v>
      </c>
      <c r="CK7" s="24">
        <v>536.16999999999996</v>
      </c>
      <c r="CL7" s="24">
        <v>462.49</v>
      </c>
      <c r="CM7" s="24" t="s">
        <v>102</v>
      </c>
      <c r="CN7" s="24" t="s">
        <v>102</v>
      </c>
      <c r="CO7" s="24" t="s">
        <v>102</v>
      </c>
      <c r="CP7" s="24" t="s">
        <v>102</v>
      </c>
      <c r="CQ7" s="24" t="s">
        <v>102</v>
      </c>
      <c r="CR7" s="24">
        <v>30.19</v>
      </c>
      <c r="CS7" s="24">
        <v>28.77</v>
      </c>
      <c r="CT7" s="24">
        <v>26.22</v>
      </c>
      <c r="CU7" s="24">
        <v>26.12</v>
      </c>
      <c r="CV7" s="24">
        <v>27.81</v>
      </c>
      <c r="CW7" s="24">
        <v>30.09</v>
      </c>
      <c r="CX7" s="24">
        <v>72.849999999999994</v>
      </c>
      <c r="CY7" s="24">
        <v>72.849999999999994</v>
      </c>
      <c r="CZ7" s="24">
        <v>73.87</v>
      </c>
      <c r="DA7" s="24">
        <v>72.63</v>
      </c>
      <c r="DB7" s="24">
        <v>73.98</v>
      </c>
      <c r="DC7" s="24">
        <v>79.09</v>
      </c>
      <c r="DD7" s="24">
        <v>78.900000000000006</v>
      </c>
      <c r="DE7" s="24">
        <v>78.03</v>
      </c>
      <c r="DF7" s="24">
        <v>78.55</v>
      </c>
      <c r="DG7" s="24">
        <v>78.680000000000007</v>
      </c>
      <c r="DH7" s="24">
        <v>80.97</v>
      </c>
      <c r="DI7" s="24">
        <v>29.06</v>
      </c>
      <c r="DJ7" s="24">
        <v>31.41</v>
      </c>
      <c r="DK7" s="24">
        <v>31.45</v>
      </c>
      <c r="DL7" s="24">
        <v>33.880000000000003</v>
      </c>
      <c r="DM7" s="24">
        <v>35.520000000000003</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2025-12-23T06:26:26Z</dcterms:created>
  <dcterms:modified xsi:type="dcterms:W3CDTF">2026-02-17T01:16:35Z</dcterms:modified>
  <cp:category/>
</cp:coreProperties>
</file>