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54D0157A-78BA-48E9-9829-8AA56BA126B0}" xr6:coauthVersionLast="47" xr6:coauthVersionMax="47" xr10:uidLastSave="{00000000-0000-0000-0000-000000000000}"/>
  <workbookProtection workbookAlgorithmName="SHA-512" workbookHashValue="FfbcFqdIS+RjmxyZ2Q3T0JbWBe9NXbzmRTt2sv1E9SILY/Ya8vd+h6P/EqxwPVPh/2nOsVfW3QcFNymrb606aQ==" workbookSaltValue="7yLvPF3CrX8+Y5m8CpcWUg==" workbookSpinCount="100000" lockStructure="1"/>
  <bookViews>
    <workbookView xWindow="-25305" yWindow="-405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AT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<sst xmlns="http://schemas.openxmlformats.org/spreadsheetml/2006/main" count="231" uniqueCount="117">
  <si>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</si>
  <si>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</si>
  <si>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</si>
  <si>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</si>
  <si>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</si>
  <si>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</si>
  <si>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</si>
  <si>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</si>
  <si>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</si>
  <si>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</si>
  <si>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</si>
  <si>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</si>
  <si>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</si>
  <si>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</si>
  <si>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</si>
  <si>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</si>
  <si>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</si>
  <si>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</si>
  <si>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</si>
  <si>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</si>
  <si>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</si>
  <si>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</si>
  <si>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</si>
  <si>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</si>
  <si>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</si>
  <si>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</si>
  <si>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</si>
  <si>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</si>
  <si>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</si>
  <si>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</si>
  <si>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</si>
  <si>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</si>
  <si>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</si>
  <si>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</si>
  <si>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</si>
  <si>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</si>
  <si>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</si>
  <si>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</si>
  <si>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</si>
  <si>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</si>
  <si>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</si>
  <si>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</si>
  <si>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</si>
  <si>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</si>
  <si>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</si>
  <si>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</si>
  <si>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</si>
  <si>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</si>
  <si>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</si>
  <si>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</si>
  <si>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</si>
  <si>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</si>
  <si>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</si>
  <si>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</si>
  <si>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</si>
  <si>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</si>
  <si>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</si>
  <si>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</si>
  <si>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</si>
  <si>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</si>
  <si>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</si>
  <si>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</si>
  <si>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</si>
  <si>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</si>
  <si>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</si>
  <si>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</si>
  <si>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</si>
  <si>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</si>
  <si>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</si>
  <si>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</si>
  <si>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</si>
  <si>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</si>
  <si>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</si>
  <si>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</si>
  <si>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</si>
  <si>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</si>
  <si>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</si>
  <si>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</si>
  <si>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</si>
  <si>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</si>
  <si>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</si>
  <si>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</si>
  <si>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</si>
  <si>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</si>
  <si>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</si>
  <si>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</si>
  <si>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</si>
  <si>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</si>
  <si>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</si>
  <si>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</si>
  <si>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</si>
  <si>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</si>
  <si>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</si>
  <si>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</si>
  <si>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</si>
  <si>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</si>
  <si>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山陽小野田市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</si>
  <si>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</si>
  <si>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</si>
  <si>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</si>
  <si>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</si>
  <si>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</si>
  <si>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</si>
  <si>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</si>
  <si>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</si>
  <si>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</si>
  <si>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</si>
  <si>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</si>
  <si>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</si>
  <si>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</si>
  <si>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</si>
  <si>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</si>
  <si>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</si>
  <si>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</si>
  <si>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2か所の処理施設については、いずれも供用開始から35年以上経過しており、有形固定資産減価償却費は類似団体と比較して高くなっている。経年劣化による機能低下が顕著となっていることから、令和元年度に策定したストックマネジメント計画に基づき、計画的・効率的に改築更新を実施する。
　管渠老朽化率は類似団体に比べ低いものの、一部耐用年数を経過した部分があることから、ストックマネジメント計画に基づき優先順位の高い箇所から改築を行う。</t>
    <phoneticPr fontId="4"/>
  </si>
  <si>
    <t>　令和5年度末に全面改定を行った「経営戦略」を踏まえ、今後の大幅な人口減少を見据えた財政運営をしていく必要がある。
　国の進める「汚水処理施設10年概成」を達成するため、令和4年度には全体計画区域の見直しを行い、整備予定区域を縮小した。公共下水道概成に向け、投資効果の高い大型住宅団地の下水道接続を優先的に行い、普及率の向上及び使用料収入の増加を図り、一定の成果は上がった。今後は、人口減を見据えた使用料改定の検討が必要である。
　施設の老朽化対策としては、ストックマネジメント計画に基づき、投資額の平準化を図りながらリスクの高い施設設備を優先的に改築更新する。</t>
    <rPh sb="17" eb="21">
      <t>ケイエイセンリャク</t>
    </rPh>
    <rPh sb="167" eb="169">
      <t>シュウニュウ</t>
    </rPh>
    <rPh sb="173" eb="174">
      <t>ハカ</t>
    </rPh>
    <rPh sb="176" eb="178">
      <t>イッテイ</t>
    </rPh>
    <rPh sb="179" eb="181">
      <t>セイカ</t>
    </rPh>
    <rPh sb="182" eb="183">
      <t>ア</t>
    </rPh>
    <rPh sb="187" eb="189">
      <t>コンゴ</t>
    </rPh>
    <rPh sb="191" eb="194">
      <t>ジンコウゲン</t>
    </rPh>
    <rPh sb="195" eb="197">
      <t>ミス</t>
    </rPh>
    <rPh sb="199" eb="202">
      <t>シヨウリョウ</t>
    </rPh>
    <rPh sb="202" eb="204">
      <t>カイテイ</t>
    </rPh>
    <rPh sb="205" eb="207">
      <t>ケントウ</t>
    </rPh>
    <rPh sb="208" eb="210">
      <t>ヒツヨウ</t>
    </rPh>
    <phoneticPr fontId="4"/>
  </si>
  <si>
    <t>　平成31年4月より地方公営企業法を適用し、6年目の決算となる。
　依然として財政構造の弾力性が低く、流動比率も類似団体と比較して低いため、慎重な財政運営が必要である。
　企業債残高も年々減少しており、企業債残高対事業規模比率も減少傾向にある。
　本市は地理的要因により管渠整備費用が比較的高額となっており、汚水処理費に係る資本費も高額となるため、汚水処理原価が平均値よりも高くなっている。
　令和3年度に小野田西農業集落排水施設を公共下水道に、大型住宅団地は順次公共下水道に接続し、普及率及び施設利用率は近年では上昇傾向にあるが、概成により令和9年度以降は基本的には新規整備を行わないため、人口減少の影響は大きいと考えている。そのため、水洗化率の更なる向上を図る必要がある。</t>
    <rPh sb="266" eb="268">
      <t>ガイセイ</t>
    </rPh>
    <rPh sb="271" eb="273">
      <t>レイワ</t>
    </rPh>
    <rPh sb="274" eb="278">
      <t>ネンドイコウ</t>
    </rPh>
    <rPh sb="279" eb="282">
      <t>キホンテキ</t>
    </rPh>
    <rPh sb="284" eb="286">
      <t>シンキ</t>
    </rPh>
    <rPh sb="286" eb="288">
      <t>セイビ</t>
    </rPh>
    <rPh sb="289" eb="290">
      <t>オコナ</t>
    </rPh>
    <rPh sb="324" eb="325">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</si>
</sst>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B7-4CD1-B8B2-2E70D2F729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D2B7-4CD1-B8B2-2E70D2F729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63.29</c:v>
                </c:pt>
                <c:pt idx="1">
                  <c:v>64.97</c:v>
                </c:pt>
                <c:pt idx="2">
                  <c:v>59.82</c:v>
                </c:pt>
                <c:pt idx="3">
                  <c:v>65.459999999999994</c:v>
                </c:pt>
                <c:pt idx="4">
                  <c:v>67.66</c:v>
                </c:pt>
              </c:numCache>
            </c:numRef>
          </c:val>
          <c:extLst>
            <c:ext xmlns:c16="http://schemas.microsoft.com/office/drawing/2014/chart" uri="{C3380CC4-5D6E-409C-BE32-E72D297353CC}">
              <c16:uniqueId val="{00000000-D036-41A7-B892-5F6DB7967E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D036-41A7-B892-5F6DB7967E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90.93</c:v>
                </c:pt>
                <c:pt idx="1">
                  <c:v>90.98</c:v>
                </c:pt>
                <c:pt idx="2">
                  <c:v>91.25</c:v>
                </c:pt>
                <c:pt idx="3">
                  <c:v>91.38</c:v>
                </c:pt>
                <c:pt idx="4">
                  <c:v>91.44</c:v>
                </c:pt>
              </c:numCache>
            </c:numRef>
          </c:val>
          <c:extLst>
            <c:ext xmlns:c16="http://schemas.microsoft.com/office/drawing/2014/chart" uri="{C3380CC4-5D6E-409C-BE32-E72D297353CC}">
              <c16:uniqueId val="{00000000-8F17-4EF4-B007-49F9C2E438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F17-4EF4-B007-49F9C2E438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99.95</c:v>
                </c:pt>
                <c:pt idx="1">
                  <c:v>99.96</c:v>
                </c:pt>
                <c:pt idx="2">
                  <c:v>100</c:v>
                </c:pt>
                <c:pt idx="3">
                  <c:v>100.01</c:v>
                </c:pt>
                <c:pt idx="4">
                  <c:v>100</c:v>
                </c:pt>
              </c:numCache>
            </c:numRef>
          </c:val>
          <c:extLst>
            <c:ext xmlns:c16="http://schemas.microsoft.com/office/drawing/2014/chart" uri="{C3380CC4-5D6E-409C-BE32-E72D297353CC}">
              <c16:uniqueId val="{00000000-E6EA-480D-82AC-7BA716675D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6EA-480D-82AC-7BA716675D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48.16</c:v>
                </c:pt>
                <c:pt idx="1">
                  <c:v>49.1</c:v>
                </c:pt>
                <c:pt idx="2">
                  <c:v>50.57</c:v>
                </c:pt>
                <c:pt idx="3">
                  <c:v>51.41</c:v>
                </c:pt>
                <c:pt idx="4">
                  <c:v>52.4</c:v>
                </c:pt>
              </c:numCache>
            </c:numRef>
          </c:val>
          <c:extLst>
            <c:ext xmlns:c16="http://schemas.microsoft.com/office/drawing/2014/chart" uri="{C3380CC4-5D6E-409C-BE32-E72D297353CC}">
              <c16:uniqueId val="{00000000-07BB-4FB0-9584-94B8C7F6E3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7BB-4FB0-9584-94B8C7F6E3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0.56000000000000005</c:v>
                </c:pt>
                <c:pt idx="2">
                  <c:v>0.59</c:v>
                </c:pt>
                <c:pt idx="3">
                  <c:v>0.82</c:v>
                </c:pt>
                <c:pt idx="4">
                  <c:v>2.44</c:v>
                </c:pt>
              </c:numCache>
            </c:numRef>
          </c:val>
          <c:extLst>
            <c:ext xmlns:c16="http://schemas.microsoft.com/office/drawing/2014/chart" uri="{C3380CC4-5D6E-409C-BE32-E72D297353CC}">
              <c16:uniqueId val="{00000000-B0F9-4E84-8E31-A1A9969251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0F9-4E84-8E31-A1A9969251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65-4AD2-AFB3-8AE457656A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F665-4AD2-AFB3-8AE457656A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20.13</c:v>
                </c:pt>
                <c:pt idx="1">
                  <c:v>20.96</c:v>
                </c:pt>
                <c:pt idx="2">
                  <c:v>37.15</c:v>
                </c:pt>
                <c:pt idx="3">
                  <c:v>42.66</c:v>
                </c:pt>
                <c:pt idx="4">
                  <c:v>40.590000000000003</c:v>
                </c:pt>
              </c:numCache>
            </c:numRef>
          </c:val>
          <c:extLst>
            <c:ext xmlns:c16="http://schemas.microsoft.com/office/drawing/2014/chart" uri="{C3380CC4-5D6E-409C-BE32-E72D297353CC}">
              <c16:uniqueId val="{00000000-AC6E-410E-ACB0-ACB2169617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C6E-410E-ACB0-ACB2169617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916.3</c:v>
                </c:pt>
                <c:pt idx="1">
                  <c:v>746.7</c:v>
                </c:pt>
                <c:pt idx="2">
                  <c:v>694.07</c:v>
                </c:pt>
                <c:pt idx="3">
                  <c:v>684.52</c:v>
                </c:pt>
                <c:pt idx="4">
                  <c:v>570.87</c:v>
                </c:pt>
              </c:numCache>
            </c:numRef>
          </c:val>
          <c:extLst>
            <c:ext xmlns:c16="http://schemas.microsoft.com/office/drawing/2014/chart" uri="{C3380CC4-5D6E-409C-BE32-E72D297353CC}">
              <c16:uniqueId val="{00000000-10EC-4660-9A38-5E98D76C65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0EC-4660-9A38-5E98D76C65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97.31</c:v>
                </c:pt>
                <c:pt idx="3">
                  <c:v>99.67</c:v>
                </c:pt>
                <c:pt idx="4">
                  <c:v>100</c:v>
                </c:pt>
              </c:numCache>
            </c:numRef>
          </c:val>
          <c:extLst>
            <c:ext xmlns:c16="http://schemas.microsoft.com/office/drawing/2014/chart" uri="{C3380CC4-5D6E-409C-BE32-E72D297353CC}">
              <c16:uniqueId val="{00000000-B614-4F14-BE5A-F23871066C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B614-4F14-BE5A-F23871066C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180.17</c:v>
                </c:pt>
                <c:pt idx="1">
                  <c:v>180</c:v>
                </c:pt>
                <c:pt idx="2">
                  <c:v>184.97</c:v>
                </c:pt>
                <c:pt idx="3">
                  <c:v>181.12</c:v>
                </c:pt>
                <c:pt idx="4">
                  <c:v>180.75</c:v>
                </c:pt>
              </c:numCache>
            </c:numRef>
          </c:val>
          <c:extLst>
            <c:ext xmlns:c16="http://schemas.microsoft.com/office/drawing/2014/chart" uri="{C3380CC4-5D6E-409C-BE32-E72D297353CC}">
              <c16:uniqueId val="{00000000-C42E-4541-904A-DD8D294369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42E-4541-904A-DD8D294369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山陽小野田市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58871</v>
      </c>
      <c r="AM8" s="44"/>
      <c r="AN8" s="44"/>
      <c r="AO8" s="44"/>
      <c r="AP8" s="44"/>
      <c r="AQ8" s="44"/>
      <c r="AR8" s="44"/>
      <c r="AS8" s="44"/>
      <c r="AT8" s="45">
        <f>データ!T6</f>
        <v>133.09</v>
      </c>
      <c r="AU8" s="45"/>
      <c r="AV8" s="45"/>
      <c r="AW8" s="45"/>
      <c r="AX8" s="45"/>
      <c r="AY8" s="45"/>
      <c r="AZ8" s="45"/>
      <c r="BA8" s="45"/>
      <c r="BB8" s="45">
        <f>データ!U6</f>
        <v>442.34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55.46</v>
      </c>
      <c r="J10" s="45"/>
      <c r="K10" s="45"/>
      <c r="L10" s="45"/>
      <c r="M10" s="45"/>
      <c r="N10" s="45"/>
      <c r="O10" s="45"/>
      <c r="P10" s="45">
        <f>データ!P6</f>
        <v>60.67</v>
      </c>
      <c r="Q10" s="45"/>
      <c r="R10" s="45"/>
      <c r="S10" s="45"/>
      <c r="T10" s="45"/>
      <c r="U10" s="45"/>
      <c r="V10" s="45"/>
      <c r="W10" s="45">
        <f>データ!Q6</f>
        <v>76.73</v>
      </c>
      <c r="X10" s="45"/>
      <c r="Y10" s="45"/>
      <c r="Z10" s="45"/>
      <c r="AA10" s="45"/>
      <c r="AB10" s="45"/>
      <c r="AC10" s="45"/>
      <c r="AD10" s="44">
        <f>データ!R6</f>
        <v>3399</v>
      </c>
      <c r="AE10" s="44"/>
      <c r="AF10" s="44"/>
      <c r="AG10" s="44"/>
      <c r="AH10" s="44"/>
      <c r="AI10" s="44"/>
      <c r="AJ10" s="44"/>
      <c r="AK10" s="2"/>
      <c r="AL10" s="44">
        <f>データ!V6</f>
        <v>35442</v>
      </c>
      <c r="AM10" s="44"/>
      <c r="AN10" s="44"/>
      <c r="AO10" s="44"/>
      <c r="AP10" s="44"/>
      <c r="AQ10" s="44"/>
      <c r="AR10" s="44"/>
      <c r="AS10" s="44"/>
      <c r="AT10" s="45">
        <f>データ!W6</f>
        <v>11.67</v>
      </c>
      <c r="AU10" s="45"/>
      <c r="AV10" s="45"/>
      <c r="AW10" s="45"/>
      <c r="AX10" s="45"/>
      <c r="AY10" s="45"/>
      <c r="AZ10" s="45"/>
      <c r="BA10" s="45"/>
      <c r="BB10" s="45">
        <f>データ!X6</f>
        <v>3037.02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rXuNNOFhkXBSEUjqi06t4q+SIDFi3SL2wqfrRHVkHxegsZZklvMjEZ8uwtHeXApp0lhjTScyJaFHUoLIq2xvA==" saltValue="4bpItq9ZtVnywj1JRt0W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352161</v>
      </c>
      <c r="D6" s="19">
        <f t="shared" si="3"/>
        <v>46</v>
      </c>
      <c r="E6" s="19">
        <f t="shared" si="3"/>
        <v>17</v>
      </c>
      <c r="F6" s="19">
        <f t="shared" si="3"/>
        <v>1</v>
      </c>
      <c r="G6" s="19">
        <f t="shared" si="3"/>
        <v>0</v>
      </c>
      <c r="H6" s="19" t="str">
        <f t="shared" si="3"/>
        <v>山口県　山陽小野田市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55.46</v>
      </c>
      <c r="P6" s="20">
        <f t="shared" si="3"/>
        <v>60.67</v>
      </c>
      <c r="Q6" s="20">
        <f t="shared" si="3"/>
        <v>76.73</v>
      </c>
      <c r="R6" s="20">
        <f t="shared" si="3"/>
        <v>3399</v>
      </c>
      <c r="S6" s="20">
        <f t="shared" si="3"/>
        <v>58871</v>
      </c>
      <c r="T6" s="20">
        <f t="shared" si="3"/>
        <v>133.09</v>
      </c>
      <c r="U6" s="20">
        <f t="shared" si="3"/>
        <v>442.34</v>
      </c>
      <c r="V6" s="20">
        <f t="shared" si="3"/>
        <v>35442</v>
      </c>
      <c r="W6" s="20">
        <f t="shared" si="3"/>
        <v>11.67</v>
      </c>
      <c r="X6" s="20">
        <f t="shared" si="3"/>
        <v>3037.02</v>
      </c>
      <c r="Y6" s="21">
        <f>IF(Y7="",NA(),Y7)</f>
        <v>99.95</v>
      </c>
      <c r="Z6" s="21">
        <f t="shared" ref="Z6:AH6" si="4">IF(Z7="",NA(),Z7)</f>
        <v>99.96</v>
      </c>
      <c r="AA6" s="21">
        <f t="shared" si="4"/>
        <v>100</v>
      </c>
      <c r="AB6" s="21">
        <f t="shared" si="4"/>
        <v>100.01</v>
      </c>
      <c r="AC6" s="21">
        <f t="shared" si="4"/>
        <v>100</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20.13</v>
      </c>
      <c r="AV6" s="21">
        <f t="shared" ref="AV6:BD6" si="6">IF(AV7="",NA(),AV7)</f>
        <v>20.96</v>
      </c>
      <c r="AW6" s="21">
        <f t="shared" si="6"/>
        <v>37.15</v>
      </c>
      <c r="AX6" s="21">
        <f t="shared" si="6"/>
        <v>42.66</v>
      </c>
      <c r="AY6" s="21">
        <f t="shared" si="6"/>
        <v>40.590000000000003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916.3</v>
      </c>
      <c r="BG6" s="21">
        <f t="shared" ref="BG6:BO6" si="7">IF(BG7="",NA(),BG7)</f>
        <v>746.7</v>
      </c>
      <c r="BH6" s="21">
        <f t="shared" si="7"/>
        <v>694.07</v>
      </c>
      <c r="BI6" s="21">
        <f t="shared" si="7"/>
        <v>684.52</v>
      </c>
      <c r="BJ6" s="21">
        <f t="shared" si="7"/>
        <v>570.87</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97.31</v>
      </c>
      <c r="BT6" s="21">
        <f t="shared" si="8"/>
        <v>99.67</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180.17</v>
      </c>
      <c r="CC6" s="21">
        <f t="shared" ref="CC6:CK6" si="9">IF(CC7="",NA(),CC7)</f>
        <v>180</v>
      </c>
      <c r="CD6" s="21">
        <f t="shared" si="9"/>
        <v>184.97</v>
      </c>
      <c r="CE6" s="21">
        <f t="shared" si="9"/>
        <v>181.12</v>
      </c>
      <c r="CF6" s="21">
        <f t="shared" si="9"/>
        <v>180.75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63.29</v>
      </c>
      <c r="CN6" s="21">
        <f t="shared" ref="CN6:CV6" si="10">IF(CN7="",NA(),CN7)</f>
        <v>64.97</v>
      </c>
      <c r="CO6" s="21">
        <f t="shared" si="10"/>
        <v>59.82</v>
      </c>
      <c r="CP6" s="21">
        <f t="shared" si="10"/>
        <v>65.459999999999994</v>
      </c>
      <c r="CQ6" s="21">
        <f t="shared" si="10"/>
        <v>67.66</v>
      </c>
      <c r="CR6" s="21">
        <f t="shared" si="10"/>
        <v>65.28</v>
      </c>
      <c r="CS6" s="21">
        <f t="shared" si="10"/>
        <v>64.92</v>
      </c>
      <c r="CT6" s="21">
        <f t="shared" si="10"/>
        <v>64.14</v>
      </c>
      <c r="CU6" s="21">
        <f t="shared" si="10"/>
        <v>63.71</v>
      </c>
      <c r="CV6" s="21">
        <f t="shared" si="10"/>
        <v>64.95</v>
      </c>
      <c r="CW6" s="20" t="str">
        <f>IF(CW7="","",IF(CW7="-","【-】","【"&amp;SUBSTITUTE(TEXT(CW7,"#,##0.00"),"-","△")&amp;"】"))</f>
        <v>【60.13】</v>
      </c>
      <c r="CX6" s="21">
        <f>IF(CX7="",NA(),CX7)</f>
        <v>90.93</v>
      </c>
      <c r="CY6" s="21">
        <f t="shared" ref="CY6:DG6" si="11">IF(CY7="",NA(),CY7)</f>
        <v>90.98</v>
      </c>
      <c r="CZ6" s="21">
        <f t="shared" si="11"/>
        <v>91.25</v>
      </c>
      <c r="DA6" s="21">
        <f t="shared" si="11"/>
        <v>91.38</v>
      </c>
      <c r="DB6" s="21">
        <f t="shared" si="11"/>
        <v>91.44</v>
      </c>
      <c r="DC6" s="21">
        <f t="shared" si="11"/>
        <v>92.72</v>
      </c>
      <c r="DD6" s="21">
        <f t="shared" si="11"/>
        <v>92.88</v>
      </c>
      <c r="DE6" s="21">
        <f t="shared" si="11"/>
        <v>92.9</v>
      </c>
      <c r="DF6" s="21">
        <f t="shared" si="11"/>
        <v>92.89</v>
      </c>
      <c r="DG6" s="21">
        <f t="shared" si="11"/>
        <v>93.08</v>
      </c>
      <c r="DH6" s="20" t="str">
        <f>IF(DH7="","",IF(DH7="-","【-】","【"&amp;SUBSTITUTE(TEXT(DH7,"#,##0.00"),"-","△")&amp;"】"))</f>
        <v>【96.00】</v>
      </c>
      <c r="DI6" s="21">
        <f>IF(DI7="",NA(),DI7)</f>
        <v>48.16</v>
      </c>
      <c r="DJ6" s="21">
        <f t="shared" ref="DJ6:DR6" si="12">IF(DJ7="",NA(),DJ7)</f>
        <v>49.1</v>
      </c>
      <c r="DK6" s="21">
        <f t="shared" si="12"/>
        <v>50.57</v>
      </c>
      <c r="DL6" s="21">
        <f t="shared" si="12"/>
        <v>51.41</v>
      </c>
      <c r="DM6" s="21">
        <f t="shared" si="12"/>
        <v>52.4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0.56000000000000005</v>
      </c>
      <c r="DV6" s="21">
        <f t="shared" si="13"/>
        <v>0.59</v>
      </c>
      <c r="DW6" s="21">
        <f t="shared" si="13"/>
        <v>0.82</v>
      </c>
      <c r="DX6" s="21">
        <f t="shared" si="13"/>
        <v>2.44</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352161</v>
      </c>
      <c r="D7" s="23">
        <v>46</v>
      </c>
      <c r="E7" s="23">
        <v>17</v>
      </c>
      <c r="F7" s="23">
        <v>1</v>
      </c>
      <c r="G7" s="23">
        <v>0</v>
      </c>
      <c r="H7" s="23" t="s">
        <v>96</v>
      </c>
      <c r="I7" s="23" t="s">
        <v>97</v>
      </c>
      <c r="J7" s="23" t="s">
        <v>98</v>
      </c>
      <c r="K7" s="23" t="s">
        <v>99</v>
      </c>
      <c r="L7" s="23" t="s">
        <v>100</v>
      </c>
      <c r="M7" s="23" t="s">
        <v>101</v>
      </c>
      <c r="N7" s="24" t="s">
        <v>102</v>
      </c>
      <c r="O7" s="24">
        <v>55.46</v>
      </c>
      <c r="P7" s="24">
        <v>60.67</v>
      </c>
      <c r="Q7" s="24">
        <v>76.73</v>
      </c>
      <c r="R7" s="24">
        <v>3399</v>
      </c>
      <c r="S7" s="24">
        <v>58871</v>
      </c>
      <c r="T7" s="24">
        <v>133.09</v>
      </c>
      <c r="U7" s="24">
        <v>442.34</v>
      </c>
      <c r="V7" s="24">
        <v>35442</v>
      </c>
      <c r="W7" s="24">
        <v>11.67</v>
      </c>
      <c r="X7" s="24">
        <v>3037.02</v>
      </c>
      <c r="Y7" s="24">
        <v>99.95</v>
      </c>
      <c r="Z7" s="24">
        <v>99.96</v>
      </c>
      <c r="AA7" s="24">
        <v>100</v>
      </c>
      <c r="AB7" s="24">
        <v>100.01</v>
      </c>
      <c r="AC7" s="24">
        <v>100</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20.13</v>
      </c>
      <c r="AV7" s="24">
        <v>20.96</v>
      </c>
      <c r="AW7" s="24">
        <v>37.15</v>
      </c>
      <c r="AX7" s="24">
        <v>42.66</v>
      </c>
      <c r="AY7" s="24">
        <v>40.590000000000003</v>
      </c>
      <c r="AZ7" s="24">
        <v>67.930000000000007</v>
      </c>
      <c r="BA7" s="24">
        <v>68.53</v>
      </c>
      <c r="BB7" s="24">
        <v>69.180000000000007</v>
      </c>
      <c r="BC7" s="24">
        <v>76.319999999999993</v>
      </c>
      <c r="BD7" s="24">
        <v>80.33</v>
      </c>
      <c r="BE7" s="24">
        <v>82.75</v>
      </c>
      <c r="BF7" s="24">
        <v>916.3</v>
      </c>
      <c r="BG7" s="24">
        <v>746.7</v>
      </c>
      <c r="BH7" s="24">
        <v>694.07</v>
      </c>
      <c r="BI7" s="24">
        <v>684.52</v>
      </c>
      <c r="BJ7" s="24">
        <v>570.87</v>
      </c>
      <c r="BK7" s="24">
        <v>857.88</v>
      </c>
      <c r="BL7" s="24">
        <v>825.1</v>
      </c>
      <c r="BM7" s="24">
        <v>789.87</v>
      </c>
      <c r="BN7" s="24">
        <v>749.43</v>
      </c>
      <c r="BO7" s="24">
        <v>698.04</v>
      </c>
      <c r="BP7" s="24">
        <v>602.55999999999995</v>
      </c>
      <c r="BQ7" s="24">
        <v>100</v>
      </c>
      <c r="BR7" s="24">
        <v>100</v>
      </c>
      <c r="BS7" s="24">
        <v>97.31</v>
      </c>
      <c r="BT7" s="24">
        <v>99.67</v>
      </c>
      <c r="BU7" s="24">
        <v>100</v>
      </c>
      <c r="BV7" s="24">
        <v>94.97</v>
      </c>
      <c r="BW7" s="24">
        <v>97.07</v>
      </c>
      <c r="BX7" s="24">
        <v>98.06</v>
      </c>
      <c r="BY7" s="24">
        <v>98.46</v>
      </c>
      <c r="BZ7" s="24">
        <v>97.98</v>
      </c>
      <c r="CA7" s="24">
        <v>97.94</v>
      </c>
      <c r="CB7" s="24">
        <v>180.17</v>
      </c>
      <c r="CC7" s="24">
        <v>180</v>
      </c>
      <c r="CD7" s="24">
        <v>184.97</v>
      </c>
      <c r="CE7" s="24">
        <v>181.12</v>
      </c>
      <c r="CF7" s="24">
        <v>180.75</v>
      </c>
      <c r="CG7" s="24">
        <v>159.49</v>
      </c>
      <c r="CH7" s="24">
        <v>157.81</v>
      </c>
      <c r="CI7" s="24">
        <v>157.37</v>
      </c>
      <c r="CJ7" s="24">
        <v>157.44999999999999</v>
      </c>
      <c r="CK7" s="24">
        <v>159.75</v>
      </c>
      <c r="CL7" s="24">
        <v>140.97999999999999</v>
      </c>
      <c r="CM7" s="24">
        <v>63.29</v>
      </c>
      <c r="CN7" s="24">
        <v>64.97</v>
      </c>
      <c r="CO7" s="24">
        <v>59.82</v>
      </c>
      <c r="CP7" s="24">
        <v>65.459999999999994</v>
      </c>
      <c r="CQ7" s="24">
        <v>67.66</v>
      </c>
      <c r="CR7" s="24">
        <v>65.28</v>
      </c>
      <c r="CS7" s="24">
        <v>64.92</v>
      </c>
      <c r="CT7" s="24">
        <v>64.14</v>
      </c>
      <c r="CU7" s="24">
        <v>63.71</v>
      </c>
      <c r="CV7" s="24">
        <v>64.95</v>
      </c>
      <c r="CW7" s="24">
        <v>60.13</v>
      </c>
      <c r="CX7" s="24">
        <v>90.93</v>
      </c>
      <c r="CY7" s="24">
        <v>90.98</v>
      </c>
      <c r="CZ7" s="24">
        <v>91.25</v>
      </c>
      <c r="DA7" s="24">
        <v>91.38</v>
      </c>
      <c r="DB7" s="24">
        <v>91.44</v>
      </c>
      <c r="DC7" s="24">
        <v>92.72</v>
      </c>
      <c r="DD7" s="24">
        <v>92.88</v>
      </c>
      <c r="DE7" s="24">
        <v>92.9</v>
      </c>
      <c r="DF7" s="24">
        <v>92.89</v>
      </c>
      <c r="DG7" s="24">
        <v>93.08</v>
      </c>
      <c r="DH7" s="24">
        <v>96</v>
      </c>
      <c r="DI7" s="24">
        <v>48.16</v>
      </c>
      <c r="DJ7" s="24">
        <v>49.1</v>
      </c>
      <c r="DK7" s="24">
        <v>50.57</v>
      </c>
      <c r="DL7" s="24">
        <v>51.41</v>
      </c>
      <c r="DM7" s="24">
        <v>52.4</v>
      </c>
      <c r="DN7" s="24">
        <v>23.79</v>
      </c>
      <c r="DO7" s="24">
        <v>25.66</v>
      </c>
      <c r="DP7" s="24">
        <v>27.46</v>
      </c>
      <c r="DQ7" s="24">
        <v>29.93</v>
      </c>
      <c r="DR7" s="24">
        <v>31.89</v>
      </c>
      <c r="DS7" s="24">
        <v>42.2</v>
      </c>
      <c r="DT7" s="24">
        <v>0</v>
      </c>
      <c r="DU7" s="24">
        <v>0.56000000000000005</v>
      </c>
      <c r="DV7" s="24">
        <v>0.59</v>
      </c>
      <c r="DW7" s="24">
        <v>0.82</v>
      </c>
      <c r="DX7" s="24">
        <v>2.44</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2026-02-03T06:44:45Z</cp:lastPrinted>
  <dcterms:created xsi:type="dcterms:W3CDTF">2025-12-23T06:04:50Z</dcterms:created>
  <dcterms:modified xsi:type="dcterms:W3CDTF">2026-02-17T01:15:59Z</dcterms:modified>
  <cp:category/>
</cp:coreProperties>
</file>