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89C72485-7EA2-44E9-AF27-915D73612B5A}" xr6:coauthVersionLast="47" xr6:coauthVersionMax="47" xr10:uidLastSave="{00000000-0000-0000-0000-000000000000}"/>
  <workbookProtection workbookAlgorithmName="SHA-512" workbookHashValue="LFP+1g5Ix3ZUwuL8CFTFeZonQ8mqQZv6srlDAYpL5SJZ/IEP0akXHLqiZSLnCx1b+yJON6iZTLn9p1laLe1kEA==" workbookSaltValue="s5Wzj2I5Um0xQXq1XYAMBg==" workbookSpinCount="100000" lockStructure="1"/>
  <bookViews>
    <workbookView xWindow="-27675" yWindow="-64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E85"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<sst xmlns="http://schemas.openxmlformats.org/spreadsheetml/2006/main" count="231" uniqueCount="116">
  <si>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</si>
  <si>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</si>
  <si>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</si>
  <si>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</si>
  <si>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</si>
  <si>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</si>
  <si>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</si>
  <si>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</si>
  <si>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</si>
  <si>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</si>
  <si>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</si>
  <si>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</si>
  <si>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</si>
  <si>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</si>
  <si>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</si>
  <si>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</si>
  <si>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</si>
  <si>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</si>
  <si>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</si>
  <si>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</si>
  <si>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</si>
  <si>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</si>
  <si>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</si>
  <si>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</si>
  <si>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</si>
  <si>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</si>
  <si>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</si>
  <si>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</si>
  <si>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</si>
  <si>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</si>
  <si>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</si>
  <si>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</si>
  <si>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</si>
  <si>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</si>
  <si>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</si>
  <si>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</si>
  <si>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</si>
  <si>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</si>
  <si>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</si>
  <si>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</si>
  <si>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</si>
  <si>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</si>
  <si>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</si>
  <si>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</si>
  <si>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</si>
  <si>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</si>
  <si>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</si>
  <si>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</si>
  <si>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</si>
  <si>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</si>
  <si>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</si>
  <si>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</si>
  <si>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</si>
  <si>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</si>
  <si>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</si>
  <si>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</si>
  <si>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</si>
  <si>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</si>
  <si>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</si>
  <si>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</si>
  <si>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</si>
  <si>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</si>
  <si>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</si>
  <si>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</si>
  <si>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</si>
  <si>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</si>
  <si>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</si>
  <si>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</si>
  <si>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</si>
  <si>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</si>
  <si>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</si>
  <si>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</si>
  <si>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</si>
  <si>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</si>
  <si>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</si>
  <si>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</si>
  <si>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</si>
  <si>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</si>
  <si>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</si>
  <si>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</si>
  <si>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</si>
  <si>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</si>
  <si>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</si>
  <si>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</si>
  <si>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</si>
  <si>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</si>
  <si>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</si>
  <si>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</si>
  <si>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</si>
  <si>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</si>
  <si>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</si>
  <si>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</si>
  <si>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</si>
  <si>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</si>
  <si>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</si>
  <si>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</si>
  <si>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周防大島町</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</si>
  <si>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</si>
  <si>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</si>
  <si>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</si>
  <si>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</si>
  <si>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</si>
  <si>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</si>
  <si>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</si>
  <si>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</si>
  <si>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</si>
  <si>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</si>
  <si>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</si>
  <si>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</si>
  <si>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</si>
  <si>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</si>
  <si>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</si>
  <si>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</si>
  <si>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各処理施設が供用開始後から10年以上経過しており、古いもので20年が経過し、老朽化が進んでいる。
　令和6年度においては令和4年度に策定した改築・更新等の実施計画を元に機能強化工事を実施している。
　また、施設の更新等に要する費用の平準化を図り、機器類等の省エネ対策にも取り組むことで維持管理費の削減を行う予定である。</t>
    <rPh sb="1" eb="2">
      <t>カク</t>
    </rPh>
    <rPh sb="2" eb="6">
      <t>ショリシセツ</t>
    </rPh>
    <phoneticPr fontId="4"/>
  </si>
  <si>
    <t xml:space="preserve">　経常収支比率については、昨年度に比べ、数値が良好になっているが、一般会計からの繰入金によるところが大きく、収支比率を維持するためには、費用削減を図り、繰入金の削減に努めていく必要がある。
　経費回収率についても、昨年度に比べ、数値が良好になっているが、まだ平均を下回る状況である。
　実際、料金収入で維持管理費を賄うことができていないため、一般会計からの繰入れに頼っているのが現状である。
　汚水処理原価についても同様で、水洗化率の向上と維持管理費の削減及び適正な使用料収入の確保が必要である。
</t>
    <rPh sb="1" eb="7">
      <t>ケイジョウシュウシヒリツ</t>
    </rPh>
    <rPh sb="13" eb="16">
      <t>サクネンド</t>
    </rPh>
    <rPh sb="17" eb="18">
      <t>クラ</t>
    </rPh>
    <rPh sb="20" eb="22">
      <t>スウチ</t>
    </rPh>
    <rPh sb="23" eb="25">
      <t>リョウコウ</t>
    </rPh>
    <rPh sb="33" eb="37">
      <t>イッパンカイケイ</t>
    </rPh>
    <rPh sb="40" eb="42">
      <t>クリイレ</t>
    </rPh>
    <rPh sb="42" eb="43">
      <t>キン</t>
    </rPh>
    <rPh sb="50" eb="51">
      <t>オオ</t>
    </rPh>
    <rPh sb="54" eb="56">
      <t>シュウシ</t>
    </rPh>
    <rPh sb="56" eb="58">
      <t>ヒリツ</t>
    </rPh>
    <rPh sb="59" eb="61">
      <t>イジ</t>
    </rPh>
    <rPh sb="68" eb="70">
      <t>ヒヨウ</t>
    </rPh>
    <rPh sb="70" eb="72">
      <t>サクゲン</t>
    </rPh>
    <rPh sb="73" eb="74">
      <t>ハカ</t>
    </rPh>
    <rPh sb="76" eb="78">
      <t>クリイレ</t>
    </rPh>
    <rPh sb="78" eb="79">
      <t>キン</t>
    </rPh>
    <rPh sb="80" eb="82">
      <t>サクゲン</t>
    </rPh>
    <rPh sb="83" eb="84">
      <t>ツト</t>
    </rPh>
    <rPh sb="88" eb="90">
      <t>ヒツヨウ</t>
    </rPh>
    <rPh sb="97" eb="101">
      <t>ケイヒカイシュウ</t>
    </rPh>
    <rPh sb="101" eb="102">
      <t>リツ</t>
    </rPh>
    <rPh sb="108" eb="111">
      <t>サクネンド</t>
    </rPh>
    <rPh sb="112" eb="113">
      <t>クラ</t>
    </rPh>
    <rPh sb="115" eb="117">
      <t>スウチ</t>
    </rPh>
    <rPh sb="118" eb="120">
      <t>リョウコウ</t>
    </rPh>
    <rPh sb="133" eb="135">
      <t>シタマワ</t>
    </rPh>
    <rPh sb="136" eb="138">
      <t>ジョウキョウ</t>
    </rPh>
    <rPh sb="144" eb="146">
      <t>ジッサイ</t>
    </rPh>
    <rPh sb="147" eb="151">
      <t>リョウキンシュウニュウ</t>
    </rPh>
    <rPh sb="152" eb="157">
      <t>イジカンリヒ</t>
    </rPh>
    <rPh sb="158" eb="159">
      <t>マカナ</t>
    </rPh>
    <rPh sb="172" eb="176">
      <t>イッパンカイケイ</t>
    </rPh>
    <rPh sb="179" eb="181">
      <t>クリイレ</t>
    </rPh>
    <rPh sb="183" eb="184">
      <t>タヨ</t>
    </rPh>
    <rPh sb="190" eb="192">
      <t>ゲンジョウ</t>
    </rPh>
    <rPh sb="200" eb="206">
      <t>オスイショリゲンカ</t>
    </rPh>
    <rPh sb="211" eb="213">
      <t>ドウヨウ</t>
    </rPh>
    <rPh sb="217" eb="219">
      <t>カリツ</t>
    </rPh>
    <rPh sb="220" eb="222">
      <t>コウジョウ</t>
    </rPh>
    <rPh sb="223" eb="228">
      <t>イジカンリヒ</t>
    </rPh>
    <rPh sb="229" eb="231">
      <t>サクゲン</t>
    </rPh>
    <rPh sb="231" eb="232">
      <t>オヨ</t>
    </rPh>
    <rPh sb="233" eb="235">
      <t>テキセイ</t>
    </rPh>
    <rPh sb="236" eb="241">
      <t>シヨウリョウシュウニュウ</t>
    </rPh>
    <rPh sb="242" eb="244">
      <t>カクホ</t>
    </rPh>
    <rPh sb="245" eb="247">
      <t>ヒツヨウ</t>
    </rPh>
    <phoneticPr fontId="4"/>
  </si>
  <si>
    <t>水洗化率の向上については、下水道使用料に直結するものであることから、未接続世帯への啓発活動による下水道普及率の向上に取り組むとともに、長寿命化計画等により施設更新費の平準化や、維持管理費の削減を行う。また、不必要な維持管理費の削減にも努めていく必要がある。</t>
    <rPh sb="0" eb="4">
      <t>スイセンカリツ</t>
    </rPh>
    <rPh sb="5" eb="7">
      <t>コウジョウ</t>
    </rPh>
    <rPh sb="13" eb="19">
      <t>ゲスイドウシヨウリョウ</t>
    </rPh>
    <rPh sb="20" eb="22">
      <t>チョッケツ</t>
    </rPh>
    <rPh sb="34" eb="35">
      <t>ミ</t>
    </rPh>
    <rPh sb="35" eb="37">
      <t>セツゾク</t>
    </rPh>
    <rPh sb="37" eb="39">
      <t>セタイ</t>
    </rPh>
    <rPh sb="41" eb="43">
      <t>ケイハツ</t>
    </rPh>
    <rPh sb="43" eb="45">
      <t>カツドウ</t>
    </rPh>
    <rPh sb="48" eb="54">
      <t>ゲスイドウフキュウリツ</t>
    </rPh>
    <rPh sb="55" eb="57">
      <t>コウジョウ</t>
    </rPh>
    <rPh sb="58" eb="59">
      <t>ト</t>
    </rPh>
    <rPh sb="60" eb="61">
      <t>ク</t>
    </rPh>
    <rPh sb="67" eb="71">
      <t>チョウジュミョウカ</t>
    </rPh>
    <rPh sb="71" eb="74">
      <t>ケイカクトウ</t>
    </rPh>
    <rPh sb="77" eb="82">
      <t>シセツコウシンヒ</t>
    </rPh>
    <rPh sb="83" eb="86">
      <t>ヘイジュンカ</t>
    </rPh>
    <rPh sb="103" eb="106">
      <t>フヒツヨウ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</si>
</sst>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72-4E41-9E81-32EFAF172C9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A572-4E41-9E81-32EFAF172C9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33.33</c:v>
                </c:pt>
                <c:pt idx="1">
                  <c:v>31.94</c:v>
                </c:pt>
                <c:pt idx="2">
                  <c:v>31.84</c:v>
                </c:pt>
                <c:pt idx="3">
                  <c:v>29.91</c:v>
                </c:pt>
                <c:pt idx="4">
                  <c:v>30.07</c:v>
                </c:pt>
              </c:numCache>
            </c:numRef>
          </c:val>
          <c:extLst>
            <c:ext xmlns:c16="http://schemas.microsoft.com/office/drawing/2014/chart" uri="{C3380CC4-5D6E-409C-BE32-E72D297353CC}">
              <c16:uniqueId val="{00000000-E30C-4B78-BADD-59DA46FCE0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E30C-4B78-BADD-59DA46FCE0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79.02</c:v>
                </c:pt>
                <c:pt idx="1">
                  <c:v>80.010000000000005</c:v>
                </c:pt>
                <c:pt idx="2">
                  <c:v>79.61</c:v>
                </c:pt>
                <c:pt idx="3">
                  <c:v>79.86</c:v>
                </c:pt>
                <c:pt idx="4">
                  <c:v>81.180000000000007</c:v>
                </c:pt>
              </c:numCache>
            </c:numRef>
          </c:val>
          <c:extLst>
            <c:ext xmlns:c16="http://schemas.microsoft.com/office/drawing/2014/chart" uri="{C3380CC4-5D6E-409C-BE32-E72D297353CC}">
              <c16:uniqueId val="{00000000-177F-4B6A-B081-CF2887BCD49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177F-4B6A-B081-CF2887BCD49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124.7</c:v>
                </c:pt>
                <c:pt idx="1">
                  <c:v>104.35</c:v>
                </c:pt>
                <c:pt idx="2">
                  <c:v>110.7</c:v>
                </c:pt>
                <c:pt idx="3">
                  <c:v>113.18</c:v>
                </c:pt>
                <c:pt idx="4">
                  <c:v>119</c:v>
                </c:pt>
              </c:numCache>
            </c:numRef>
          </c:val>
          <c:extLst>
            <c:ext xmlns:c16="http://schemas.microsoft.com/office/drawing/2014/chart" uri="{C3380CC4-5D6E-409C-BE32-E72D297353CC}">
              <c16:uniqueId val="{00000000-0110-4CBC-8783-C630CC05CC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0110-4CBC-8783-C630CC05CC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5.08</c:v>
                </c:pt>
                <c:pt idx="1">
                  <c:v>9.73</c:v>
                </c:pt>
                <c:pt idx="2">
                  <c:v>14.38</c:v>
                </c:pt>
                <c:pt idx="3">
                  <c:v>18.96</c:v>
                </c:pt>
                <c:pt idx="4">
                  <c:v>22.89</c:v>
                </c:pt>
              </c:numCache>
            </c:numRef>
          </c:val>
          <c:extLst>
            <c:ext xmlns:c16="http://schemas.microsoft.com/office/drawing/2014/chart" uri="{C3380CC4-5D6E-409C-BE32-E72D297353CC}">
              <c16:uniqueId val="{00000000-A28B-446B-8C9F-A361D04C77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A28B-446B-8C9F-A361D04C77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D1-4B1F-B834-F17323F7F10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C6D1-4B1F-B834-F17323F7F10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F8-4F4E-8579-9C446A9BA1D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8AF8-4F4E-8579-9C446A9BA1D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61.56</c:v>
                </c:pt>
                <c:pt idx="1">
                  <c:v>34.090000000000003</c:v>
                </c:pt>
                <c:pt idx="2">
                  <c:v>35.1</c:v>
                </c:pt>
                <c:pt idx="3">
                  <c:v>36.450000000000003</c:v>
                </c:pt>
                <c:pt idx="4">
                  <c:v>53.61</c:v>
                </c:pt>
              </c:numCache>
            </c:numRef>
          </c:val>
          <c:extLst>
            <c:ext xmlns:c16="http://schemas.microsoft.com/office/drawing/2014/chart" uri="{C3380CC4-5D6E-409C-BE32-E72D297353CC}">
              <c16:uniqueId val="{00000000-4767-472D-ABD3-AFB0D5171E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4767-472D-ABD3-AFB0D5171E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29.98</c:v>
                </c:pt>
                <c:pt idx="1">
                  <c:v>60.48</c:v>
                </c:pt>
                <c:pt idx="2">
                  <c:v>21.87</c:v>
                </c:pt>
                <c:pt idx="3">
                  <c:v>20.79</c:v>
                </c:pt>
                <c:pt idx="4">
                  <c:v>18.54</c:v>
                </c:pt>
              </c:numCache>
            </c:numRef>
          </c:val>
          <c:extLst>
            <c:ext xmlns:c16="http://schemas.microsoft.com/office/drawing/2014/chart" uri="{C3380CC4-5D6E-409C-BE32-E72D297353CC}">
              <c16:uniqueId val="{00000000-7D69-4839-8F9D-4D2425BB9D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7D69-4839-8F9D-4D2425BB9D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47.32</c:v>
                </c:pt>
                <c:pt idx="1">
                  <c:v>30.66</c:v>
                </c:pt>
                <c:pt idx="2">
                  <c:v>32.42</c:v>
                </c:pt>
                <c:pt idx="3">
                  <c:v>34.049999999999997</c:v>
                </c:pt>
                <c:pt idx="4">
                  <c:v>37.86</c:v>
                </c:pt>
              </c:numCache>
            </c:numRef>
          </c:val>
          <c:extLst>
            <c:ext xmlns:c16="http://schemas.microsoft.com/office/drawing/2014/chart" uri="{C3380CC4-5D6E-409C-BE32-E72D297353CC}">
              <c16:uniqueId val="{00000000-32AB-47F0-BACA-D5D876BC14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2AB-47F0-BACA-D5D876BC14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439.15</c:v>
                </c:pt>
                <c:pt idx="1">
                  <c:v>675.79</c:v>
                </c:pt>
                <c:pt idx="2">
                  <c:v>641.62</c:v>
                </c:pt>
                <c:pt idx="3">
                  <c:v>616.24</c:v>
                </c:pt>
                <c:pt idx="4">
                  <c:v>559.14</c:v>
                </c:pt>
              </c:numCache>
            </c:numRef>
          </c:val>
          <c:extLst>
            <c:ext xmlns:c16="http://schemas.microsoft.com/office/drawing/2014/chart" uri="{C3380CC4-5D6E-409C-BE32-E72D297353CC}">
              <c16:uniqueId val="{00000000-E189-4D30-B280-EB2DE381CE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E189-4D30-B280-EB2DE381CE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Z6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周防大島町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自治体職員</v>
      </c>
      <c r="AE8" s="65"/>
      <c r="AF8" s="65"/>
      <c r="AG8" s="65"/>
      <c r="AH8" s="65"/>
      <c r="AI8" s="65"/>
      <c r="AJ8" s="65"/>
      <c r="AK8" s="3"/>
      <c r="AL8" s="44">
        <f>データ!S6</f>
        <v>13537</v>
      </c>
      <c r="AM8" s="44"/>
      <c r="AN8" s="44"/>
      <c r="AO8" s="44"/>
      <c r="AP8" s="44"/>
      <c r="AQ8" s="44"/>
      <c r="AR8" s="44"/>
      <c r="AS8" s="44"/>
      <c r="AT8" s="45">
        <f>データ!T6</f>
        <v>138.1</v>
      </c>
      <c r="AU8" s="45"/>
      <c r="AV8" s="45"/>
      <c r="AW8" s="45"/>
      <c r="AX8" s="45"/>
      <c r="AY8" s="45"/>
      <c r="AZ8" s="45"/>
      <c r="BA8" s="45"/>
      <c r="BB8" s="45">
        <f>データ!U6</f>
        <v>98.02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67.150000000000006</v>
      </c>
      <c r="J10" s="45"/>
      <c r="K10" s="45"/>
      <c r="L10" s="45"/>
      <c r="M10" s="45"/>
      <c r="N10" s="45"/>
      <c r="O10" s="45"/>
      <c r="P10" s="45">
        <f>データ!P6</f>
        <v>18.55</v>
      </c>
      <c r="Q10" s="45"/>
      <c r="R10" s="45"/>
      <c r="S10" s="45"/>
      <c r="T10" s="45"/>
      <c r="U10" s="45"/>
      <c r="V10" s="45"/>
      <c r="W10" s="45">
        <f>データ!Q6</f>
        <v>95.73</v>
      </c>
      <c r="X10" s="45"/>
      <c r="Y10" s="45"/>
      <c r="Z10" s="45"/>
      <c r="AA10" s="45"/>
      <c r="AB10" s="45"/>
      <c r="AC10" s="45"/>
      <c r="AD10" s="44">
        <f>データ!R6</f>
        <v>4444</v>
      </c>
      <c r="AE10" s="44"/>
      <c r="AF10" s="44"/>
      <c r="AG10" s="44"/>
      <c r="AH10" s="44"/>
      <c r="AI10" s="44"/>
      <c r="AJ10" s="44"/>
      <c r="AK10" s="2"/>
      <c r="AL10" s="44">
        <f>データ!V6</f>
        <v>2482</v>
      </c>
      <c r="AM10" s="44"/>
      <c r="AN10" s="44"/>
      <c r="AO10" s="44"/>
      <c r="AP10" s="44"/>
      <c r="AQ10" s="44"/>
      <c r="AR10" s="44"/>
      <c r="AS10" s="44"/>
      <c r="AT10" s="45">
        <f>データ!W6</f>
        <v>2.96</v>
      </c>
      <c r="AU10" s="45"/>
      <c r="AV10" s="45"/>
      <c r="AW10" s="45"/>
      <c r="AX10" s="45"/>
      <c r="AY10" s="45"/>
      <c r="AZ10" s="45"/>
      <c r="BA10" s="45"/>
      <c r="BB10" s="45">
        <f>データ!X6</f>
        <v>838.51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A5cnTdqdi95CdtV5/MPxzuuejz/XHeT3iD3x+Zo0ThyIwNoNllXiQ/T8cmsywDuzhsYhCTxMavObCGLZeuvGQ==" saltValue="vDZEEltF71QUmsjX4LpC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353051</v>
      </c>
      <c r="D6" s="19">
        <f t="shared" si="3"/>
        <v>46</v>
      </c>
      <c r="E6" s="19">
        <f t="shared" si="3"/>
        <v>17</v>
      </c>
      <c r="F6" s="19">
        <f t="shared" si="3"/>
        <v>5</v>
      </c>
      <c r="G6" s="19">
        <f t="shared" si="3"/>
        <v>0</v>
      </c>
      <c r="H6" s="19" t="str">
        <f t="shared" si="3"/>
        <v>山口県　周防大島町</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67.150000000000006</v>
      </c>
      <c r="P6" s="20">
        <f t="shared" si="3"/>
        <v>18.55</v>
      </c>
      <c r="Q6" s="20">
        <f t="shared" si="3"/>
        <v>95.73</v>
      </c>
      <c r="R6" s="20">
        <f t="shared" si="3"/>
        <v>4444</v>
      </c>
      <c r="S6" s="20">
        <f t="shared" si="3"/>
        <v>13537</v>
      </c>
      <c r="T6" s="20">
        <f t="shared" si="3"/>
        <v>138.1</v>
      </c>
      <c r="U6" s="20">
        <f t="shared" si="3"/>
        <v>98.02</v>
      </c>
      <c r="V6" s="20">
        <f t="shared" si="3"/>
        <v>2482</v>
      </c>
      <c r="W6" s="20">
        <f t="shared" si="3"/>
        <v>2.96</v>
      </c>
      <c r="X6" s="20">
        <f t="shared" si="3"/>
        <v>838.51</v>
      </c>
      <c r="Y6" s="21">
        <f>IF(Y7="",NA(),Y7)</f>
        <v>124.7</v>
      </c>
      <c r="Z6" s="21">
        <f t="shared" ref="Z6:AH6" si="4">IF(Z7="",NA(),Z7)</f>
        <v>104.35</v>
      </c>
      <c r="AA6" s="21">
        <f t="shared" si="4"/>
        <v>110.7</v>
      </c>
      <c r="AB6" s="21">
        <f t="shared" si="4"/>
        <v>113.18</v>
      </c>
      <c r="AC6" s="21">
        <f t="shared" si="4"/>
        <v>119</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61.56</v>
      </c>
      <c r="AV6" s="21">
        <f t="shared" ref="AV6:BD6" si="6">IF(AV7="",NA(),AV7)</f>
        <v>34.090000000000003</v>
      </c>
      <c r="AW6" s="21">
        <f t="shared" si="6"/>
        <v>35.1</v>
      </c>
      <c r="AX6" s="21">
        <f t="shared" si="6"/>
        <v>36.450000000000003</v>
      </c>
      <c r="AY6" s="21">
        <f t="shared" si="6"/>
        <v>53.61</v>
      </c>
      <c r="AZ6" s="21">
        <f t="shared" si="6"/>
        <v>29.13</v>
      </c>
      <c r="BA6" s="21">
        <f t="shared" si="6"/>
        <v>35.69</v>
      </c>
      <c r="BB6" s="21">
        <f t="shared" si="6"/>
        <v>38.4</v>
      </c>
      <c r="BC6" s="21">
        <f t="shared" si="6"/>
        <v>44.04</v>
      </c>
      <c r="BD6" s="21">
        <f t="shared" si="6"/>
        <v>58.25</v>
      </c>
      <c r="BE6" s="20" t="str">
        <f>IF(BE7="","",IF(BE7="-","【-】","【"&amp;SUBSTITUTE(TEXT(BE7,"#,##0.00"),"-","△")&amp;"】"))</f>
        <v>【47.19】</v>
      </c>
      <c r="BF6" s="21">
        <f>IF(BF7="",NA(),BF7)</f>
        <v>29.98</v>
      </c>
      <c r="BG6" s="21">
        <f t="shared" ref="BG6:BO6" si="7">IF(BG7="",NA(),BG7)</f>
        <v>60.48</v>
      </c>
      <c r="BH6" s="21">
        <f t="shared" si="7"/>
        <v>21.87</v>
      </c>
      <c r="BI6" s="21">
        <f t="shared" si="7"/>
        <v>20.79</v>
      </c>
      <c r="BJ6" s="21">
        <f t="shared" si="7"/>
        <v>18.54</v>
      </c>
      <c r="BK6" s="21">
        <f t="shared" si="7"/>
        <v>867.83</v>
      </c>
      <c r="BL6" s="21">
        <f t="shared" si="7"/>
        <v>791.76</v>
      </c>
      <c r="BM6" s="21">
        <f t="shared" si="7"/>
        <v>900.82</v>
      </c>
      <c r="BN6" s="21">
        <f t="shared" si="7"/>
        <v>839.21</v>
      </c>
      <c r="BO6" s="21">
        <f t="shared" si="7"/>
        <v>791.46</v>
      </c>
      <c r="BP6" s="20" t="str">
        <f>IF(BP7="","",IF(BP7="-","【-】","【"&amp;SUBSTITUTE(TEXT(BP7,"#,##0.00"),"-","△")&amp;"】"))</f>
        <v>【798.10】</v>
      </c>
      <c r="BQ6" s="21">
        <f>IF(BQ7="",NA(),BQ7)</f>
        <v>47.32</v>
      </c>
      <c r="BR6" s="21">
        <f t="shared" ref="BR6:BZ6" si="8">IF(BR7="",NA(),BR7)</f>
        <v>30.66</v>
      </c>
      <c r="BS6" s="21">
        <f t="shared" si="8"/>
        <v>32.42</v>
      </c>
      <c r="BT6" s="21">
        <f t="shared" si="8"/>
        <v>34.049999999999997</v>
      </c>
      <c r="BU6" s="21">
        <f t="shared" si="8"/>
        <v>37.86</v>
      </c>
      <c r="BV6" s="21">
        <f t="shared" si="8"/>
        <v>57.08</v>
      </c>
      <c r="BW6" s="21">
        <f t="shared" si="8"/>
        <v>56.26</v>
      </c>
      <c r="BX6" s="21">
        <f t="shared" si="8"/>
        <v>52.94</v>
      </c>
      <c r="BY6" s="21">
        <f t="shared" si="8"/>
        <v>52.05</v>
      </c>
      <c r="BZ6" s="21">
        <f t="shared" si="8"/>
        <v>47.96</v>
      </c>
      <c r="CA6" s="20" t="str">
        <f>IF(CA7="","",IF(CA7="-","【-】","【"&amp;SUBSTITUTE(TEXT(CA7,"#,##0.00"),"-","△")&amp;"】"))</f>
        <v>【54.51】</v>
      </c>
      <c r="CB6" s="21">
        <f>IF(CB7="",NA(),CB7)</f>
        <v>439.15</v>
      </c>
      <c r="CC6" s="21">
        <f t="shared" ref="CC6:CK6" si="9">IF(CC7="",NA(),CC7)</f>
        <v>675.79</v>
      </c>
      <c r="CD6" s="21">
        <f t="shared" si="9"/>
        <v>641.62</v>
      </c>
      <c r="CE6" s="21">
        <f t="shared" si="9"/>
        <v>616.24</v>
      </c>
      <c r="CF6" s="21">
        <f t="shared" si="9"/>
        <v>559.14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33.33</v>
      </c>
      <c r="CN6" s="21">
        <f t="shared" ref="CN6:CV6" si="10">IF(CN7="",NA(),CN7)</f>
        <v>31.94</v>
      </c>
      <c r="CO6" s="21">
        <f t="shared" si="10"/>
        <v>31.84</v>
      </c>
      <c r="CP6" s="21">
        <f t="shared" si="10"/>
        <v>29.91</v>
      </c>
      <c r="CQ6" s="21">
        <f t="shared" si="10"/>
        <v>30.07</v>
      </c>
      <c r="CR6" s="21">
        <f t="shared" si="10"/>
        <v>54.83</v>
      </c>
      <c r="CS6" s="21">
        <f t="shared" si="10"/>
        <v>66.53</v>
      </c>
      <c r="CT6" s="21">
        <f t="shared" si="10"/>
        <v>52.35</v>
      </c>
      <c r="CU6" s="21">
        <f t="shared" si="10"/>
        <v>46.25</v>
      </c>
      <c r="CV6" s="21">
        <f t="shared" si="10"/>
        <v>45.32</v>
      </c>
      <c r="CW6" s="20" t="str">
        <f>IF(CW7="","",IF(CW7="-","【-】","【"&amp;SUBSTITUTE(TEXT(CW7,"#,##0.00"),"-","△")&amp;"】"))</f>
        <v>【49.92】</v>
      </c>
      <c r="CX6" s="21">
        <f>IF(CX7="",NA(),CX7)</f>
        <v>79.02</v>
      </c>
      <c r="CY6" s="21">
        <f t="shared" ref="CY6:DG6" si="11">IF(CY7="",NA(),CY7)</f>
        <v>80.010000000000005</v>
      </c>
      <c r="CZ6" s="21">
        <f t="shared" si="11"/>
        <v>79.61</v>
      </c>
      <c r="DA6" s="21">
        <f t="shared" si="11"/>
        <v>79.86</v>
      </c>
      <c r="DB6" s="21">
        <f t="shared" si="11"/>
        <v>81.180000000000007</v>
      </c>
      <c r="DC6" s="21">
        <f t="shared" si="11"/>
        <v>84.7</v>
      </c>
      <c r="DD6" s="21">
        <f t="shared" si="11"/>
        <v>84.67</v>
      </c>
      <c r="DE6" s="21">
        <f t="shared" si="11"/>
        <v>84.39</v>
      </c>
      <c r="DF6" s="21">
        <f t="shared" si="11"/>
        <v>83.96</v>
      </c>
      <c r="DG6" s="21">
        <f t="shared" si="11"/>
        <v>83.54</v>
      </c>
      <c r="DH6" s="20" t="str">
        <f>IF(DH7="","",IF(DH7="-","【-】","【"&amp;SUBSTITUTE(TEXT(DH7,"#,##0.00"),"-","△")&amp;"】"))</f>
        <v>【87.80】</v>
      </c>
      <c r="DI6" s="21">
        <f>IF(DI7="",NA(),DI7)</f>
        <v>5.08</v>
      </c>
      <c r="DJ6" s="21">
        <f t="shared" ref="DJ6:DR6" si="12">IF(DJ7="",NA(),DJ7)</f>
        <v>9.73</v>
      </c>
      <c r="DK6" s="21">
        <f t="shared" si="12"/>
        <v>14.38</v>
      </c>
      <c r="DL6" s="21">
        <f t="shared" si="12"/>
        <v>18.96</v>
      </c>
      <c r="DM6" s="21">
        <f t="shared" si="12"/>
        <v>22.89</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353051</v>
      </c>
      <c r="D7" s="23">
        <v>46</v>
      </c>
      <c r="E7" s="23">
        <v>17</v>
      </c>
      <c r="F7" s="23">
        <v>5</v>
      </c>
      <c r="G7" s="23">
        <v>0</v>
      </c>
      <c r="H7" s="23" t="s">
        <v>96</v>
      </c>
      <c r="I7" s="23" t="s">
        <v>97</v>
      </c>
      <c r="J7" s="23" t="s">
        <v>98</v>
      </c>
      <c r="K7" s="23" t="s">
        <v>99</v>
      </c>
      <c r="L7" s="23" t="s">
        <v>100</v>
      </c>
      <c r="M7" s="23" t="s">
        <v>101</v>
      </c>
      <c r="N7" s="24" t="s">
        <v>102</v>
      </c>
      <c r="O7" s="24">
        <v>67.150000000000006</v>
      </c>
      <c r="P7" s="24">
        <v>18.55</v>
      </c>
      <c r="Q7" s="24">
        <v>95.73</v>
      </c>
      <c r="R7" s="24">
        <v>4444</v>
      </c>
      <c r="S7" s="24">
        <v>13537</v>
      </c>
      <c r="T7" s="24">
        <v>138.1</v>
      </c>
      <c r="U7" s="24">
        <v>98.02</v>
      </c>
      <c r="V7" s="24">
        <v>2482</v>
      </c>
      <c r="W7" s="24">
        <v>2.96</v>
      </c>
      <c r="X7" s="24">
        <v>838.51</v>
      </c>
      <c r="Y7" s="24">
        <v>124.7</v>
      </c>
      <c r="Z7" s="24">
        <v>104.35</v>
      </c>
      <c r="AA7" s="24">
        <v>110.7</v>
      </c>
      <c r="AB7" s="24">
        <v>113.18</v>
      </c>
      <c r="AC7" s="24">
        <v>119</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61.56</v>
      </c>
      <c r="AV7" s="24">
        <v>34.090000000000003</v>
      </c>
      <c r="AW7" s="24">
        <v>35.1</v>
      </c>
      <c r="AX7" s="24">
        <v>36.450000000000003</v>
      </c>
      <c r="AY7" s="24">
        <v>53.61</v>
      </c>
      <c r="AZ7" s="24">
        <v>29.13</v>
      </c>
      <c r="BA7" s="24">
        <v>35.69</v>
      </c>
      <c r="BB7" s="24">
        <v>38.4</v>
      </c>
      <c r="BC7" s="24">
        <v>44.04</v>
      </c>
      <c r="BD7" s="24">
        <v>58.25</v>
      </c>
      <c r="BE7" s="24">
        <v>47.19</v>
      </c>
      <c r="BF7" s="24">
        <v>29.98</v>
      </c>
      <c r="BG7" s="24">
        <v>60.48</v>
      </c>
      <c r="BH7" s="24">
        <v>21.87</v>
      </c>
      <c r="BI7" s="24">
        <v>20.79</v>
      </c>
      <c r="BJ7" s="24">
        <v>18.54</v>
      </c>
      <c r="BK7" s="24">
        <v>867.83</v>
      </c>
      <c r="BL7" s="24">
        <v>791.76</v>
      </c>
      <c r="BM7" s="24">
        <v>900.82</v>
      </c>
      <c r="BN7" s="24">
        <v>839.21</v>
      </c>
      <c r="BO7" s="24">
        <v>791.46</v>
      </c>
      <c r="BP7" s="24">
        <v>798.1</v>
      </c>
      <c r="BQ7" s="24">
        <v>47.32</v>
      </c>
      <c r="BR7" s="24">
        <v>30.66</v>
      </c>
      <c r="BS7" s="24">
        <v>32.42</v>
      </c>
      <c r="BT7" s="24">
        <v>34.049999999999997</v>
      </c>
      <c r="BU7" s="24">
        <v>37.86</v>
      </c>
      <c r="BV7" s="24">
        <v>57.08</v>
      </c>
      <c r="BW7" s="24">
        <v>56.26</v>
      </c>
      <c r="BX7" s="24">
        <v>52.94</v>
      </c>
      <c r="BY7" s="24">
        <v>52.05</v>
      </c>
      <c r="BZ7" s="24">
        <v>47.96</v>
      </c>
      <c r="CA7" s="24">
        <v>54.51</v>
      </c>
      <c r="CB7" s="24">
        <v>439.15</v>
      </c>
      <c r="CC7" s="24">
        <v>675.79</v>
      </c>
      <c r="CD7" s="24">
        <v>641.62</v>
      </c>
      <c r="CE7" s="24">
        <v>616.24</v>
      </c>
      <c r="CF7" s="24">
        <v>559.14</v>
      </c>
      <c r="CG7" s="24">
        <v>274.99</v>
      </c>
      <c r="CH7" s="24">
        <v>282.08999999999997</v>
      </c>
      <c r="CI7" s="24">
        <v>303.27999999999997</v>
      </c>
      <c r="CJ7" s="24">
        <v>301.86</v>
      </c>
      <c r="CK7" s="24">
        <v>325.85000000000002</v>
      </c>
      <c r="CL7" s="24">
        <v>286.33</v>
      </c>
      <c r="CM7" s="24">
        <v>33.33</v>
      </c>
      <c r="CN7" s="24">
        <v>31.94</v>
      </c>
      <c r="CO7" s="24">
        <v>31.84</v>
      </c>
      <c r="CP7" s="24">
        <v>29.91</v>
      </c>
      <c r="CQ7" s="24">
        <v>30.07</v>
      </c>
      <c r="CR7" s="24">
        <v>54.83</v>
      </c>
      <c r="CS7" s="24">
        <v>66.53</v>
      </c>
      <c r="CT7" s="24">
        <v>52.35</v>
      </c>
      <c r="CU7" s="24">
        <v>46.25</v>
      </c>
      <c r="CV7" s="24">
        <v>45.32</v>
      </c>
      <c r="CW7" s="24">
        <v>49.92</v>
      </c>
      <c r="CX7" s="24">
        <v>79.02</v>
      </c>
      <c r="CY7" s="24">
        <v>80.010000000000005</v>
      </c>
      <c r="CZ7" s="24">
        <v>79.61</v>
      </c>
      <c r="DA7" s="24">
        <v>79.86</v>
      </c>
      <c r="DB7" s="24">
        <v>81.180000000000007</v>
      </c>
      <c r="DC7" s="24">
        <v>84.7</v>
      </c>
      <c r="DD7" s="24">
        <v>84.67</v>
      </c>
      <c r="DE7" s="24">
        <v>84.39</v>
      </c>
      <c r="DF7" s="24">
        <v>83.96</v>
      </c>
      <c r="DG7" s="24">
        <v>83.54</v>
      </c>
      <c r="DH7" s="24">
        <v>87.8</v>
      </c>
      <c r="DI7" s="24">
        <v>5.08</v>
      </c>
      <c r="DJ7" s="24">
        <v>9.73</v>
      </c>
      <c r="DK7" s="24">
        <v>14.38</v>
      </c>
      <c r="DL7" s="24">
        <v>18.96</v>
      </c>
      <c r="DM7" s="24">
        <v>22.89</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2025-12-23T06:22:58Z</dcterms:created>
  <dcterms:modified xsi:type="dcterms:W3CDTF">2026-02-17T01:13:37Z</dcterms:modified>
  <cp:category/>
</cp:coreProperties>
</file>