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10.17.41.28\share\04 地方債・公営企業班\12 経営比較分析表\R07経営比較分析\999 最終版\04 下水道事業\01 法適用\"/>
    </mc:Choice>
  </mc:AlternateContent>
  <xr:revisionPtr revIDLastSave="0" documentId="13_ncr:1_{FFB2DED6-AD95-4A5A-BE6E-4BC1A747E94B}" xr6:coauthVersionLast="47" xr6:coauthVersionMax="47" xr10:uidLastSave="{00000000-0000-0000-0000-000000000000}"/>
  <workbookProtection workbookAlgorithmName="SHA-512" workbookHashValue="gLWzeSgYQgJrtWX7ZOunp7w0Tj8Opil3g277kUh0cvgiS289pfDYIjrKCmuh/wYZDqLgvQWXNDDFvLGzwqDBvw==" workbookSaltValue="XVMnnL6SDYPSN3KL6zjdJQ==" workbookSpinCount="100000" lockStructure="1"/>
  <bookViews>
    <workbookView xWindow="-26640" yWindow="-5385" windowWidth="20730" windowHeight="1104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U6" i="5"/>
  <c r="BB8" i="4" s="1"/>
  <c r="T6" i="5"/>
  <c r="AT8" i="4" s="1"/>
  <c r="S6" i="5"/>
  <c r="AL8" i="4" s="1"/>
  <c r="R6" i="5"/>
  <c r="Q6" i="5"/>
  <c r="W10" i="4" s="1"/>
  <c r="P6" i="5"/>
  <c r="P10" i="4" s="1"/>
  <c r="O6" i="5"/>
  <c r="I10" i="4" s="1"/>
  <c r="N6" i="5"/>
  <c r="M6" i="5"/>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G85" i="4"/>
  <c r="F85" i="4"/>
  <c r="E85" i="4"/>
  <c r="AL10" i="4"/>
  <c r="AD10" i="4"/>
  <c r="B10" i="4"/>
  <c r="AD8" i="4"/>
</calcChain>
</file>

<file path=xl/sharedStrings.xml><?xml version="1.0" encoding="utf-8"?>
<sst xmlns="http://schemas.openxmlformats.org/spreadsheetml/2006/main" count="231" uniqueCount="116">
  <si>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</si>
  <si>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</si>
  <si>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</si>
  <si>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</si>
  <si>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</si>
  <si>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</si>
  <si>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</si>
  <si>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</si>
  <si>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</si>
  <si>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</si>
  <si>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</si>
  <si>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</si>
  <si>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</si>
  <si>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</si>
  <si>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</si>
  <si>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</si>
  <si>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</si>
  <si>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</si>
  <si>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</si>
  <si>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</si>
  <si>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</si>
  <si>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</si>
  <si>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</si>
  <si>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</si>
  <si>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</si>
  <si>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</si>
  <si>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</si>
  <si>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</si>
  <si>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</si>
  <si>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</si>
  <si>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</si>
  <si>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</si>
  <si>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</si>
  <si>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</si>
  <si>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</si>
  <si>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</si>
  <si>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</si>
  <si>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</si>
  <si>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</si>
  <si>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</si>
  <si>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</si>
  <si>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</si>
  <si>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</si>
  <si>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</si>
  <si>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</si>
  <si>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</si>
  <si>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</si>
  <si>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</si>
  <si>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</si>
  <si>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</si>
  <si>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</si>
  <si>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</si>
  <si>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</si>
  <si>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</si>
  <si>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</si>
  <si>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</si>
  <si>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</si>
  <si>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</si>
  <si>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</si>
  <si>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</si>
  <si>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</si>
  <si>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</si>
  <si>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</si>
  <si>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</si>
  <si>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</si>
  <si>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</si>
  <si>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</si>
  <si>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</si>
  <si>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</si>
  <si>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</si>
  <si>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</si>
  <si>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</si>
  <si>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</si>
  <si>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</si>
  <si>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</si>
  <si>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</si>
  <si>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</si>
  <si>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</si>
  <si>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</si>
  <si>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</si>
  <si>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</si>
  <si>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</si>
  <si>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</si>
  <si>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</si>
  <si>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</si>
  <si>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</si>
  <si>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</si>
  <si>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</si>
  <si>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</si>
  <si>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</si>
  <si>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</si>
  <si>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</si>
  <si>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</si>
  <si>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</si>
  <si>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</si>
  <si>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山口県　周防大島町</t>
  </si>
  <si>
    <t>法適用</t>
  </si>
  <si>
    <t>下水道事業</t>
  </si>
  <si>
    <t>漁業集落排水</t>
  </si>
  <si>
    <t>H2</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</si>
  <si>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</si>
  <si>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</si>
  <si>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</si>
  <si>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</si>
  <si>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</si>
  <si>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</si>
  <si>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</si>
  <si>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</si>
  <si>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</si>
  <si>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</si>
  <si>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</si>
  <si>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</si>
  <si>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</si>
  <si>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　供用開始から20年以上が経過しており、機器の老朽化が進み、修繕用の各部品の供給がなくなりつつある。突発的な故障に備え、機能診断・長寿命化計画の各計画等を参考に施設機器や管渠の点検、更新を計画的に行っているが、今後も延命化を図るために投資し続けていく必要がある。</t>
    <rPh sb="1" eb="5">
      <t>キョウヨウカイシ</t>
    </rPh>
    <rPh sb="9" eb="12">
      <t>ネンイジョウ</t>
    </rPh>
    <rPh sb="13" eb="15">
      <t>ケイカ</t>
    </rPh>
    <rPh sb="20" eb="22">
      <t>キキ</t>
    </rPh>
    <rPh sb="23" eb="26">
      <t>ロウキュウカ</t>
    </rPh>
    <rPh sb="27" eb="28">
      <t>スス</t>
    </rPh>
    <rPh sb="30" eb="33">
      <t>シュウゼンヨウ</t>
    </rPh>
    <rPh sb="34" eb="37">
      <t>カクブヒン</t>
    </rPh>
    <rPh sb="38" eb="40">
      <t>キョウキュウ</t>
    </rPh>
    <rPh sb="50" eb="53">
      <t>トッパツテキ</t>
    </rPh>
    <rPh sb="54" eb="56">
      <t>コショウ</t>
    </rPh>
    <rPh sb="57" eb="58">
      <t>ソナ</t>
    </rPh>
    <rPh sb="60" eb="62">
      <t>キノウ</t>
    </rPh>
    <rPh sb="62" eb="64">
      <t>シンダン</t>
    </rPh>
    <rPh sb="65" eb="69">
      <t>チョウジュミョウカ</t>
    </rPh>
    <rPh sb="69" eb="71">
      <t>ケイカク</t>
    </rPh>
    <rPh sb="72" eb="73">
      <t>カク</t>
    </rPh>
    <rPh sb="73" eb="75">
      <t>ケイカク</t>
    </rPh>
    <rPh sb="75" eb="76">
      <t>トウ</t>
    </rPh>
    <rPh sb="77" eb="79">
      <t>サンコウ</t>
    </rPh>
    <rPh sb="80" eb="84">
      <t>シセツキキ</t>
    </rPh>
    <rPh sb="85" eb="87">
      <t>カンキョ</t>
    </rPh>
    <rPh sb="88" eb="90">
      <t>テンケン</t>
    </rPh>
    <rPh sb="91" eb="93">
      <t>コウシン</t>
    </rPh>
    <rPh sb="94" eb="97">
      <t>ケイカクテキ</t>
    </rPh>
    <rPh sb="98" eb="99">
      <t>オコナ</t>
    </rPh>
    <rPh sb="105" eb="107">
      <t>コンゴ</t>
    </rPh>
    <rPh sb="108" eb="110">
      <t>エンメイ</t>
    </rPh>
    <rPh sb="110" eb="111">
      <t>バ</t>
    </rPh>
    <rPh sb="112" eb="113">
      <t>ハカ</t>
    </rPh>
    <rPh sb="117" eb="119">
      <t>トウシ</t>
    </rPh>
    <rPh sb="120" eb="121">
      <t>ツヅ</t>
    </rPh>
    <rPh sb="125" eb="127">
      <t>ヒツヨウ</t>
    </rPh>
    <phoneticPr fontId="4"/>
  </si>
  <si>
    <t>水洗化率は99％を超え、人口や産業の増加も見込めないため、収入の増加はほぼないと考える。また、人口減により年々の収入は減少していく。収納対策のよる下水道使用料の収納率の向上を図る一方で、ストックマネジメントでの施設維持や、今後の投資等のあり方を見直し、維持管理費の削減及び適正な下水道使用料の検討を行い、一般会計からの繰入金の削減に努めていく。</t>
    <rPh sb="0" eb="4">
      <t>スイセンカリツ</t>
    </rPh>
    <rPh sb="9" eb="10">
      <t>コ</t>
    </rPh>
    <rPh sb="12" eb="14">
      <t>ジンコウ</t>
    </rPh>
    <rPh sb="15" eb="17">
      <t>サンギョウ</t>
    </rPh>
    <rPh sb="18" eb="20">
      <t>ゾウカ</t>
    </rPh>
    <rPh sb="21" eb="23">
      <t>ミコ</t>
    </rPh>
    <rPh sb="29" eb="31">
      <t>シュウニュウ</t>
    </rPh>
    <rPh sb="32" eb="34">
      <t>ゾウカ</t>
    </rPh>
    <rPh sb="40" eb="41">
      <t>カンガ</t>
    </rPh>
    <rPh sb="47" eb="50">
      <t>ジンコウゲン</t>
    </rPh>
    <rPh sb="53" eb="55">
      <t>ネンネン</t>
    </rPh>
    <rPh sb="56" eb="58">
      <t>シュウニュウ</t>
    </rPh>
    <rPh sb="59" eb="61">
      <t>ゲンショウ</t>
    </rPh>
    <rPh sb="66" eb="70">
      <t>シュウノウタイサク</t>
    </rPh>
    <rPh sb="73" eb="79">
      <t>ゲスイドウシヨウリョウ</t>
    </rPh>
    <rPh sb="80" eb="83">
      <t>シュウノウリツ</t>
    </rPh>
    <rPh sb="84" eb="86">
      <t>コウジョウ</t>
    </rPh>
    <rPh sb="87" eb="88">
      <t>ハカ</t>
    </rPh>
    <rPh sb="89" eb="91">
      <t>イッポウ</t>
    </rPh>
    <rPh sb="105" eb="107">
      <t>シセツ</t>
    </rPh>
    <rPh sb="107" eb="109">
      <t>イジ</t>
    </rPh>
    <rPh sb="111" eb="113">
      <t>コンゴ</t>
    </rPh>
    <phoneticPr fontId="4"/>
  </si>
  <si>
    <t>　経常収支比率は全国平均を上回っているが、経費回収率に関しては、依然として平均を下回っている。一般会計からの繰入金に頼っている状況であり、水洗化率はこれ以上増加しないため適正な使用料の確保が必要である。
　汚水処理原価は、地続きはない離島という地理的条件とも相まって全国平均を大きく上回っている。これについては、計画的に機器の修繕を行うことにより、突発的な大規模修繕を減らすことで維持管理費の削減を行い、かつ水洗化率はこれ以上増加しないため、適正な使用料収入の確保が必要である。
　累積欠損金比率については、漁業集落排水事業が始まってから20年以上経過しているため、設備の修繕がが続けて発生することが多く、更新のための修繕費が重くのしかかっているのが現状である。これを解決するために、令和4年度からストックマネジメントによる修繕計画、また公営企業3事業の費用負担割合を見直すことで改善を続けていく。</t>
    <rPh sb="1" eb="7">
      <t>ケイジョウシュウシヒリツ</t>
    </rPh>
    <rPh sb="8" eb="10">
      <t>ゼンコク</t>
    </rPh>
    <rPh sb="10" eb="12">
      <t>ヘイキン</t>
    </rPh>
    <rPh sb="13" eb="15">
      <t>ウワマワ</t>
    </rPh>
    <rPh sb="21" eb="26">
      <t>ケイヒカイシュウリツ</t>
    </rPh>
    <rPh sb="27" eb="28">
      <t>カン</t>
    </rPh>
    <rPh sb="32" eb="34">
      <t>イゼン</t>
    </rPh>
    <rPh sb="37" eb="39">
      <t>ヘイキン</t>
    </rPh>
    <rPh sb="40" eb="42">
      <t>シタマワ</t>
    </rPh>
    <rPh sb="47" eb="51">
      <t>イッパンカイケイ</t>
    </rPh>
    <rPh sb="54" eb="57">
      <t>クリイレキン</t>
    </rPh>
    <rPh sb="58" eb="59">
      <t>タヨ</t>
    </rPh>
    <rPh sb="63" eb="65">
      <t>ジョウキョウ</t>
    </rPh>
    <rPh sb="69" eb="73">
      <t>スイセンカリツ</t>
    </rPh>
    <rPh sb="76" eb="78">
      <t>イジョウ</t>
    </rPh>
    <rPh sb="78" eb="80">
      <t>ゾウカ</t>
    </rPh>
    <rPh sb="85" eb="87">
      <t>テキセイ</t>
    </rPh>
    <rPh sb="88" eb="91">
      <t>シヨウリョウ</t>
    </rPh>
    <rPh sb="92" eb="94">
      <t>カクホ</t>
    </rPh>
    <rPh sb="95" eb="97">
      <t>ヒツヨウ</t>
    </rPh>
    <rPh sb="104" eb="110">
      <t>オスイショリゲンカ</t>
    </rPh>
    <rPh sb="112" eb="113">
      <t>チ</t>
    </rPh>
    <rPh sb="113" eb="114">
      <t>ツヅ</t>
    </rPh>
    <rPh sb="118" eb="120">
      <t>リトウ</t>
    </rPh>
    <rPh sb="123" eb="128">
      <t>チリテキジョウケン</t>
    </rPh>
    <rPh sb="130" eb="131">
      <t>アイ</t>
    </rPh>
    <rPh sb="134" eb="138">
      <t>ゼンコクヘイキン</t>
    </rPh>
    <rPh sb="139" eb="140">
      <t>オオ</t>
    </rPh>
    <rPh sb="142" eb="144">
      <t>ウワマワ</t>
    </rPh>
    <rPh sb="157" eb="160">
      <t>ケイカクテキ</t>
    </rPh>
    <rPh sb="161" eb="163">
      <t>キキ</t>
    </rPh>
    <rPh sb="164" eb="166">
      <t>シュウゼン</t>
    </rPh>
    <rPh sb="167" eb="168">
      <t>オコナ</t>
    </rPh>
    <rPh sb="175" eb="178">
      <t>トッパツテキ</t>
    </rPh>
    <rPh sb="179" eb="182">
      <t>ダイキボ</t>
    </rPh>
    <rPh sb="182" eb="184">
      <t>シュウゼン</t>
    </rPh>
    <rPh sb="185" eb="186">
      <t>ヘ</t>
    </rPh>
    <rPh sb="191" eb="196">
      <t>イジカンリヒ</t>
    </rPh>
    <rPh sb="197" eb="199">
      <t>サクゲン</t>
    </rPh>
    <rPh sb="200" eb="201">
      <t>オコナ</t>
    </rPh>
    <rPh sb="205" eb="209">
      <t>スイセンカリツ</t>
    </rPh>
    <rPh sb="364" eb="368">
      <t>シュウゼンケイカク</t>
    </rPh>
    <rPh sb="371" eb="375">
      <t>コウエイキギョウ</t>
    </rPh>
    <rPh sb="376" eb="378">
      <t>ジギョウ</t>
    </rPh>
    <rPh sb="379" eb="385">
      <t>ヒヨウフタンワリアイ</t>
    </rPh>
    <rPh sb="386" eb="388">
      <t>ミナオ</t>
    </rPh>
    <rPh sb="392" eb="394">
      <t>カイゼン</t>
    </rPh>
    <rPh sb="395" eb="396">
      <t>ツヅ</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</si>
</sst>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684-4A39-ADDC-C246AC916C8A}"/>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1.6</c:v>
                </c:pt>
                <c:pt idx="1">
                  <c:v>0.01</c:v>
                </c:pt>
                <c:pt idx="2">
                  <c:v>0.01</c:v>
                </c:pt>
                <c:pt idx="3" formatCode="#,##0.00;&quot;△&quot;#,##0.00">
                  <c:v>0</c:v>
                </c:pt>
                <c:pt idx="4" formatCode="#,##0.00;&quot;△&quot;#,##0.00">
                  <c:v>0</c:v>
                </c:pt>
              </c:numCache>
            </c:numRef>
          </c:val>
          <c:smooth val="0"/>
          <c:extLst>
            <c:ext xmlns:c16="http://schemas.microsoft.com/office/drawing/2014/chart" uri="{C3380CC4-5D6E-409C-BE32-E72D297353CC}">
              <c16:uniqueId val="{00000001-7684-4A39-ADDC-C246AC916C8A}"/>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36.520000000000003</c:v>
                </c:pt>
                <c:pt idx="1">
                  <c:v>38.26</c:v>
                </c:pt>
                <c:pt idx="2">
                  <c:v>33.909999999999997</c:v>
                </c:pt>
                <c:pt idx="3">
                  <c:v>38.26</c:v>
                </c:pt>
                <c:pt idx="4">
                  <c:v>32.17</c:v>
                </c:pt>
              </c:numCache>
            </c:numRef>
          </c:val>
          <c:extLst>
            <c:ext xmlns:c16="http://schemas.microsoft.com/office/drawing/2014/chart" uri="{C3380CC4-5D6E-409C-BE32-E72D297353CC}">
              <c16:uniqueId val="{00000000-B4DA-48EF-9E29-1ED00666290C}"/>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30.19</c:v>
                </c:pt>
                <c:pt idx="1">
                  <c:v>28.77</c:v>
                </c:pt>
                <c:pt idx="2">
                  <c:v>26.22</c:v>
                </c:pt>
                <c:pt idx="3">
                  <c:v>26.12</c:v>
                </c:pt>
                <c:pt idx="4">
                  <c:v>27.81</c:v>
                </c:pt>
              </c:numCache>
            </c:numRef>
          </c:val>
          <c:smooth val="0"/>
          <c:extLst>
            <c:ext xmlns:c16="http://schemas.microsoft.com/office/drawing/2014/chart" uri="{C3380CC4-5D6E-409C-BE32-E72D297353CC}">
              <c16:uniqueId val="{00000001-B4DA-48EF-9E29-1ED00666290C}"/>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99.49</c:v>
                </c:pt>
                <c:pt idx="1">
                  <c:v>99.46</c:v>
                </c:pt>
                <c:pt idx="2">
                  <c:v>99.43</c:v>
                </c:pt>
                <c:pt idx="3">
                  <c:v>99.42</c:v>
                </c:pt>
                <c:pt idx="4">
                  <c:v>99.37</c:v>
                </c:pt>
              </c:numCache>
            </c:numRef>
          </c:val>
          <c:extLst>
            <c:ext xmlns:c16="http://schemas.microsoft.com/office/drawing/2014/chart" uri="{C3380CC4-5D6E-409C-BE32-E72D297353CC}">
              <c16:uniqueId val="{00000000-E826-48B1-B8FE-DEAC9B7304EE}"/>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79.09</c:v>
                </c:pt>
                <c:pt idx="1">
                  <c:v>78.900000000000006</c:v>
                </c:pt>
                <c:pt idx="2">
                  <c:v>78.03</c:v>
                </c:pt>
                <c:pt idx="3">
                  <c:v>78.55</c:v>
                </c:pt>
                <c:pt idx="4">
                  <c:v>78.680000000000007</c:v>
                </c:pt>
              </c:numCache>
            </c:numRef>
          </c:val>
          <c:smooth val="0"/>
          <c:extLst>
            <c:ext xmlns:c16="http://schemas.microsoft.com/office/drawing/2014/chart" uri="{C3380CC4-5D6E-409C-BE32-E72D297353CC}">
              <c16:uniqueId val="{00000001-E826-48B1-B8FE-DEAC9B7304EE}"/>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98.83</c:v>
                </c:pt>
                <c:pt idx="1">
                  <c:v>83.03</c:v>
                </c:pt>
                <c:pt idx="2">
                  <c:v>86.52</c:v>
                </c:pt>
                <c:pt idx="3">
                  <c:v>118.09</c:v>
                </c:pt>
                <c:pt idx="4">
                  <c:v>125.76</c:v>
                </c:pt>
              </c:numCache>
            </c:numRef>
          </c:val>
          <c:extLst>
            <c:ext xmlns:c16="http://schemas.microsoft.com/office/drawing/2014/chart" uri="{C3380CC4-5D6E-409C-BE32-E72D297353CC}">
              <c16:uniqueId val="{00000000-680B-42B5-B4BB-8B413EDACE74}"/>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101.18</c:v>
                </c:pt>
                <c:pt idx="1">
                  <c:v>99.89</c:v>
                </c:pt>
                <c:pt idx="2">
                  <c:v>104.12</c:v>
                </c:pt>
                <c:pt idx="3">
                  <c:v>105.98</c:v>
                </c:pt>
                <c:pt idx="4">
                  <c:v>107.11</c:v>
                </c:pt>
              </c:numCache>
            </c:numRef>
          </c:val>
          <c:smooth val="0"/>
          <c:extLst>
            <c:ext xmlns:c16="http://schemas.microsoft.com/office/drawing/2014/chart" uri="{C3380CC4-5D6E-409C-BE32-E72D297353CC}">
              <c16:uniqueId val="{00000001-680B-42B5-B4BB-8B413EDACE74}"/>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3.71</c:v>
                </c:pt>
                <c:pt idx="1">
                  <c:v>6.69</c:v>
                </c:pt>
                <c:pt idx="2">
                  <c:v>9.8000000000000007</c:v>
                </c:pt>
                <c:pt idx="3">
                  <c:v>13.35</c:v>
                </c:pt>
                <c:pt idx="4">
                  <c:v>14.66</c:v>
                </c:pt>
              </c:numCache>
            </c:numRef>
          </c:val>
          <c:extLst>
            <c:ext xmlns:c16="http://schemas.microsoft.com/office/drawing/2014/chart" uri="{C3380CC4-5D6E-409C-BE32-E72D297353CC}">
              <c16:uniqueId val="{00000000-EA7D-486B-BD82-63E2C838C907}"/>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20.14</c:v>
                </c:pt>
                <c:pt idx="1">
                  <c:v>23.17</c:v>
                </c:pt>
                <c:pt idx="2">
                  <c:v>25.29</c:v>
                </c:pt>
                <c:pt idx="3">
                  <c:v>28.31</c:v>
                </c:pt>
                <c:pt idx="4">
                  <c:v>23.92</c:v>
                </c:pt>
              </c:numCache>
            </c:numRef>
          </c:val>
          <c:smooth val="0"/>
          <c:extLst>
            <c:ext xmlns:c16="http://schemas.microsoft.com/office/drawing/2014/chart" uri="{C3380CC4-5D6E-409C-BE32-E72D297353CC}">
              <c16:uniqueId val="{00000001-EA7D-486B-BD82-63E2C838C907}"/>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23A-43D9-BDA6-B461EFD322A4}"/>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023A-43D9-BDA6-B461EFD322A4}"/>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14.27</c:v>
                </c:pt>
                <c:pt idx="1">
                  <c:v>397.37</c:v>
                </c:pt>
                <c:pt idx="2">
                  <c:v>637.66999999999996</c:v>
                </c:pt>
                <c:pt idx="3">
                  <c:v>378.28</c:v>
                </c:pt>
                <c:pt idx="4" formatCode="#,##0.00;&quot;△&quot;#,##0.00">
                  <c:v>0</c:v>
                </c:pt>
              </c:numCache>
            </c:numRef>
          </c:val>
          <c:extLst>
            <c:ext xmlns:c16="http://schemas.microsoft.com/office/drawing/2014/chart" uri="{C3380CC4-5D6E-409C-BE32-E72D297353CC}">
              <c16:uniqueId val="{00000000-D30F-420A-8180-5EA58D5E580F}"/>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140.63</c:v>
                </c:pt>
                <c:pt idx="1">
                  <c:v>163.84</c:v>
                </c:pt>
                <c:pt idx="2">
                  <c:v>176.46</c:v>
                </c:pt>
                <c:pt idx="3">
                  <c:v>181.51</c:v>
                </c:pt>
                <c:pt idx="4">
                  <c:v>108.76</c:v>
                </c:pt>
              </c:numCache>
            </c:numRef>
          </c:val>
          <c:smooth val="0"/>
          <c:extLst>
            <c:ext xmlns:c16="http://schemas.microsoft.com/office/drawing/2014/chart" uri="{C3380CC4-5D6E-409C-BE32-E72D297353CC}">
              <c16:uniqueId val="{00000001-D30F-420A-8180-5EA58D5E580F}"/>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8.56</c:v>
                </c:pt>
                <c:pt idx="1">
                  <c:v>-48.59</c:v>
                </c:pt>
                <c:pt idx="2">
                  <c:v>38.58</c:v>
                </c:pt>
                <c:pt idx="3">
                  <c:v>39.44</c:v>
                </c:pt>
                <c:pt idx="4">
                  <c:v>71.81</c:v>
                </c:pt>
              </c:numCache>
            </c:numRef>
          </c:val>
          <c:extLst>
            <c:ext xmlns:c16="http://schemas.microsoft.com/office/drawing/2014/chart" uri="{C3380CC4-5D6E-409C-BE32-E72D297353CC}">
              <c16:uniqueId val="{00000000-D38C-4232-8E5C-7559DC75B4D2}"/>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56.53</c:v>
                </c:pt>
                <c:pt idx="1">
                  <c:v>59.66</c:v>
                </c:pt>
                <c:pt idx="2">
                  <c:v>61.64</c:v>
                </c:pt>
                <c:pt idx="3">
                  <c:v>69.819999999999993</c:v>
                </c:pt>
                <c:pt idx="4">
                  <c:v>72.13</c:v>
                </c:pt>
              </c:numCache>
            </c:numRef>
          </c:val>
          <c:smooth val="0"/>
          <c:extLst>
            <c:ext xmlns:c16="http://schemas.microsoft.com/office/drawing/2014/chart" uri="{C3380CC4-5D6E-409C-BE32-E72D297353CC}">
              <c16:uniqueId val="{00000001-D38C-4232-8E5C-7559DC75B4D2}"/>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C7F-496E-8181-36B7AC6D4C40}"/>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1095.52</c:v>
                </c:pt>
                <c:pt idx="1">
                  <c:v>1056.55</c:v>
                </c:pt>
                <c:pt idx="2">
                  <c:v>1278.54</c:v>
                </c:pt>
                <c:pt idx="3">
                  <c:v>1149.7</c:v>
                </c:pt>
                <c:pt idx="4">
                  <c:v>1420.25</c:v>
                </c:pt>
              </c:numCache>
            </c:numRef>
          </c:val>
          <c:smooth val="0"/>
          <c:extLst>
            <c:ext xmlns:c16="http://schemas.microsoft.com/office/drawing/2014/chart" uri="{C3380CC4-5D6E-409C-BE32-E72D297353CC}">
              <c16:uniqueId val="{00000001-6C7F-496E-8181-36B7AC6D4C40}"/>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16</c:v>
                </c:pt>
                <c:pt idx="1">
                  <c:v>12.04</c:v>
                </c:pt>
                <c:pt idx="2">
                  <c:v>13.4</c:v>
                </c:pt>
                <c:pt idx="3">
                  <c:v>16.920000000000002</c:v>
                </c:pt>
                <c:pt idx="4">
                  <c:v>13.14</c:v>
                </c:pt>
              </c:numCache>
            </c:numRef>
          </c:val>
          <c:extLst>
            <c:ext xmlns:c16="http://schemas.microsoft.com/office/drawing/2014/chart" uri="{C3380CC4-5D6E-409C-BE32-E72D297353CC}">
              <c16:uniqueId val="{00000000-0758-4EFB-B4E7-B7920A771A67}"/>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39.64</c:v>
                </c:pt>
                <c:pt idx="1">
                  <c:v>40</c:v>
                </c:pt>
                <c:pt idx="2">
                  <c:v>38.74</c:v>
                </c:pt>
                <c:pt idx="3">
                  <c:v>35.96</c:v>
                </c:pt>
                <c:pt idx="4">
                  <c:v>32.700000000000003</c:v>
                </c:pt>
              </c:numCache>
            </c:numRef>
          </c:val>
          <c:smooth val="0"/>
          <c:extLst>
            <c:ext xmlns:c16="http://schemas.microsoft.com/office/drawing/2014/chart" uri="{C3380CC4-5D6E-409C-BE32-E72D297353CC}">
              <c16:uniqueId val="{00000001-0758-4EFB-B4E7-B7920A771A67}"/>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1355.99</c:v>
                </c:pt>
                <c:pt idx="1">
                  <c:v>1778.23</c:v>
                </c:pt>
                <c:pt idx="2">
                  <c:v>1647.24</c:v>
                </c:pt>
                <c:pt idx="3">
                  <c:v>1308.45</c:v>
                </c:pt>
                <c:pt idx="4">
                  <c:v>1625.75</c:v>
                </c:pt>
              </c:numCache>
            </c:numRef>
          </c:val>
          <c:extLst>
            <c:ext xmlns:c16="http://schemas.microsoft.com/office/drawing/2014/chart" uri="{C3380CC4-5D6E-409C-BE32-E72D297353CC}">
              <c16:uniqueId val="{00000000-02DC-4D63-9B45-79A5C4C9D6F8}"/>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449.72</c:v>
                </c:pt>
                <c:pt idx="1">
                  <c:v>437.27</c:v>
                </c:pt>
                <c:pt idx="2">
                  <c:v>456.72</c:v>
                </c:pt>
                <c:pt idx="3">
                  <c:v>481.96</c:v>
                </c:pt>
                <c:pt idx="4">
                  <c:v>536.16999999999996</c:v>
                </c:pt>
              </c:numCache>
            </c:numRef>
          </c:val>
          <c:smooth val="0"/>
          <c:extLst>
            <c:ext xmlns:c16="http://schemas.microsoft.com/office/drawing/2014/chart" uri="{C3380CC4-5D6E-409C-BE32-E72D297353CC}">
              <c16:uniqueId val="{00000001-02DC-4D63-9B45-79A5C4C9D6F8}"/>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【104.55】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【84.87】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【71.46】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【1,223.19】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【80.97】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【30.09】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【462.49】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【37.21】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【26.63】</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G1" zoomScaleNormal="100" workbookViewId="0">
      <selection activeCell="BL45" sqref="BL45:BZ4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山口県　周防大島町</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9" t="str">
        <f>データ!I6</f>
        <v>法適用</v>
      </c>
      <c r="C8" s="39"/>
      <c r="D8" s="39"/>
      <c r="E8" s="39"/>
      <c r="F8" s="39"/>
      <c r="G8" s="39"/>
      <c r="H8" s="39"/>
      <c r="I8" s="39" t="str">
        <f>データ!J6</f>
        <v>下水道事業</v>
      </c>
      <c r="J8" s="39"/>
      <c r="K8" s="39"/>
      <c r="L8" s="39"/>
      <c r="M8" s="39"/>
      <c r="N8" s="39"/>
      <c r="O8" s="39"/>
      <c r="P8" s="39" t="str">
        <f>データ!K6</f>
        <v>漁業集落排水</v>
      </c>
      <c r="Q8" s="39"/>
      <c r="R8" s="39"/>
      <c r="S8" s="39"/>
      <c r="T8" s="39"/>
      <c r="U8" s="39"/>
      <c r="V8" s="39"/>
      <c r="W8" s="39" t="str">
        <f>データ!L6</f>
        <v>H2</v>
      </c>
      <c r="X8" s="39"/>
      <c r="Y8" s="39"/>
      <c r="Z8" s="39"/>
      <c r="AA8" s="39"/>
      <c r="AB8" s="39"/>
      <c r="AC8" s="39"/>
      <c r="AD8" s="40" t="str">
        <f>データ!$M$6</f>
        <v>自治体職員</v>
      </c>
      <c r="AE8" s="40"/>
      <c r="AF8" s="40"/>
      <c r="AG8" s="40"/>
      <c r="AH8" s="40"/>
      <c r="AI8" s="40"/>
      <c r="AJ8" s="40"/>
      <c r="AK8" s="3"/>
      <c r="AL8" s="41">
        <f>データ!S6</f>
        <v>13537</v>
      </c>
      <c r="AM8" s="41"/>
      <c r="AN8" s="41"/>
      <c r="AO8" s="41"/>
      <c r="AP8" s="41"/>
      <c r="AQ8" s="41"/>
      <c r="AR8" s="41"/>
      <c r="AS8" s="41"/>
      <c r="AT8" s="34">
        <f>データ!T6</f>
        <v>138.1</v>
      </c>
      <c r="AU8" s="34"/>
      <c r="AV8" s="34"/>
      <c r="AW8" s="34"/>
      <c r="AX8" s="34"/>
      <c r="AY8" s="34"/>
      <c r="AZ8" s="34"/>
      <c r="BA8" s="34"/>
      <c r="BB8" s="34">
        <f>データ!U6</f>
        <v>98.02</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4" t="str">
        <f>データ!N6</f>
        <v>-</v>
      </c>
      <c r="C10" s="34"/>
      <c r="D10" s="34"/>
      <c r="E10" s="34"/>
      <c r="F10" s="34"/>
      <c r="G10" s="34"/>
      <c r="H10" s="34"/>
      <c r="I10" s="34">
        <f>データ!O6</f>
        <v>66.099999999999994</v>
      </c>
      <c r="J10" s="34"/>
      <c r="K10" s="34"/>
      <c r="L10" s="34"/>
      <c r="M10" s="34"/>
      <c r="N10" s="34"/>
      <c r="O10" s="34"/>
      <c r="P10" s="34">
        <f>データ!P6</f>
        <v>1.19</v>
      </c>
      <c r="Q10" s="34"/>
      <c r="R10" s="34"/>
      <c r="S10" s="34"/>
      <c r="T10" s="34"/>
      <c r="U10" s="34"/>
      <c r="V10" s="34"/>
      <c r="W10" s="34">
        <f>データ!Q6</f>
        <v>92.12</v>
      </c>
      <c r="X10" s="34"/>
      <c r="Y10" s="34"/>
      <c r="Z10" s="34"/>
      <c r="AA10" s="34"/>
      <c r="AB10" s="34"/>
      <c r="AC10" s="34"/>
      <c r="AD10" s="41">
        <f>データ!R6</f>
        <v>4444</v>
      </c>
      <c r="AE10" s="41"/>
      <c r="AF10" s="41"/>
      <c r="AG10" s="41"/>
      <c r="AH10" s="41"/>
      <c r="AI10" s="41"/>
      <c r="AJ10" s="41"/>
      <c r="AK10" s="2"/>
      <c r="AL10" s="41">
        <f>データ!V6</f>
        <v>159</v>
      </c>
      <c r="AM10" s="41"/>
      <c r="AN10" s="41"/>
      <c r="AO10" s="41"/>
      <c r="AP10" s="41"/>
      <c r="AQ10" s="41"/>
      <c r="AR10" s="41"/>
      <c r="AS10" s="41"/>
      <c r="AT10" s="34">
        <f>データ!W6</f>
        <v>0.1</v>
      </c>
      <c r="AU10" s="34"/>
      <c r="AV10" s="34"/>
      <c r="AW10" s="34"/>
      <c r="AX10" s="34"/>
      <c r="AY10" s="34"/>
      <c r="AZ10" s="34"/>
      <c r="BA10" s="34"/>
      <c r="BB10" s="34">
        <f>データ!X6</f>
        <v>1590</v>
      </c>
      <c r="BC10" s="34"/>
      <c r="BD10" s="34"/>
      <c r="BE10" s="34"/>
      <c r="BF10" s="34"/>
      <c r="BG10" s="34"/>
      <c r="BH10" s="34"/>
      <c r="BI10" s="34"/>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115</v>
      </c>
      <c r="BM16" s="65"/>
      <c r="BN16" s="65"/>
      <c r="BO16" s="65"/>
      <c r="BP16" s="65"/>
      <c r="BQ16" s="65"/>
      <c r="BR16" s="65"/>
      <c r="BS16" s="65"/>
      <c r="BT16" s="65"/>
      <c r="BU16" s="65"/>
      <c r="BV16" s="65"/>
      <c r="BW16" s="65"/>
      <c r="BX16" s="65"/>
      <c r="BY16" s="65"/>
      <c r="BZ16" s="6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113</v>
      </c>
      <c r="BM47" s="65"/>
      <c r="BN47" s="65"/>
      <c r="BO47" s="65"/>
      <c r="BP47" s="65"/>
      <c r="BQ47" s="65"/>
      <c r="BR47" s="65"/>
      <c r="BS47" s="65"/>
      <c r="BT47" s="65"/>
      <c r="BU47" s="65"/>
      <c r="BV47" s="65"/>
      <c r="BW47" s="65"/>
      <c r="BX47" s="65"/>
      <c r="BY47" s="65"/>
      <c r="BZ47" s="66"/>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1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114</v>
      </c>
      <c r="BM66" s="65"/>
      <c r="BN66" s="65"/>
      <c r="BO66" s="65"/>
      <c r="BP66" s="65"/>
      <c r="BQ66" s="65"/>
      <c r="BR66" s="65"/>
      <c r="BS66" s="65"/>
      <c r="BT66" s="65"/>
      <c r="BU66" s="65"/>
      <c r="BV66" s="65"/>
      <c r="BW66" s="65"/>
      <c r="BX66" s="65"/>
      <c r="BY66" s="65"/>
      <c r="BZ66" s="66"/>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【104.55】</v>
      </c>
      <c r="F85" s="12" t="str">
        <f>データ!AT6</f>
        <v>【84.87】</v>
      </c>
      <c r="G85" s="12" t="str">
        <f>データ!BE6</f>
        <v>【71.46】</v>
      </c>
      <c r="H85" s="12" t="str">
        <f>データ!BP6</f>
        <v>【1,223.19】</v>
      </c>
      <c r="I85" s="12" t="str">
        <f>データ!CA6</f>
        <v>【37.21】</v>
      </c>
      <c r="J85" s="12" t="str">
        <f>データ!CL6</f>
        <v>【462.49】</v>
      </c>
      <c r="K85" s="12" t="str">
        <f>データ!CW6</f>
        <v>【30.09】</v>
      </c>
      <c r="L85" s="12" t="str">
        <f>データ!DH6</f>
        <v>【80.97】</v>
      </c>
      <c r="M85" s="12" t="str">
        <f>データ!DS6</f>
        <v>【26.63】</v>
      </c>
      <c r="N85" s="12" t="str">
        <f>データ!ED6</f>
        <v>【0.00】</v>
      </c>
      <c r="O85" s="12" t="str">
        <f>データ!EO6</f>
        <v>【0.00】</v>
      </c>
    </row>
  </sheetData>
  <sheetProtection algorithmName="SHA-512" hashValue="4K65A5vSuO30JpPUMeKm9lmoSDlFDv3j/JvcQgNFLR5tlQr/Dyuf2bar2Bz9Rohi1b1IF9GRkEqpJuIPf9xv8w==" saltValue="LB4FzpbiTW5Fo5IMNf3VQQ=="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28</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54</v>
      </c>
      <c r="B4" s="16"/>
      <c r="C4" s="16"/>
      <c r="D4" s="16"/>
      <c r="E4" s="16"/>
      <c r="F4" s="16"/>
      <c r="G4" s="16"/>
      <c r="H4" s="75"/>
      <c r="I4" s="76"/>
      <c r="J4" s="76"/>
      <c r="K4" s="76"/>
      <c r="L4" s="76"/>
      <c r="M4" s="76"/>
      <c r="N4" s="76"/>
      <c r="O4" s="76"/>
      <c r="P4" s="76"/>
      <c r="Q4" s="76"/>
      <c r="R4" s="76"/>
      <c r="S4" s="76"/>
      <c r="T4" s="76"/>
      <c r="U4" s="76"/>
      <c r="V4" s="76"/>
      <c r="W4" s="76"/>
      <c r="X4" s="77"/>
      <c r="Y4" s="71" t="s">
        <v>55</v>
      </c>
      <c r="Z4" s="71"/>
      <c r="AA4" s="71"/>
      <c r="AB4" s="71"/>
      <c r="AC4" s="71"/>
      <c r="AD4" s="71"/>
      <c r="AE4" s="71"/>
      <c r="AF4" s="71"/>
      <c r="AG4" s="71"/>
      <c r="AH4" s="71"/>
      <c r="AI4" s="71"/>
      <c r="AJ4" s="71" t="s">
        <v>56</v>
      </c>
      <c r="AK4" s="71"/>
      <c r="AL4" s="71"/>
      <c r="AM4" s="71"/>
      <c r="AN4" s="71"/>
      <c r="AO4" s="71"/>
      <c r="AP4" s="71"/>
      <c r="AQ4" s="71"/>
      <c r="AR4" s="71"/>
      <c r="AS4" s="71"/>
      <c r="AT4" s="71"/>
      <c r="AU4" s="71" t="s">
        <v>57</v>
      </c>
      <c r="AV4" s="71"/>
      <c r="AW4" s="71"/>
      <c r="AX4" s="71"/>
      <c r="AY4" s="71"/>
      <c r="AZ4" s="71"/>
      <c r="BA4" s="71"/>
      <c r="BB4" s="71"/>
      <c r="BC4" s="71"/>
      <c r="BD4" s="71"/>
      <c r="BE4" s="71"/>
      <c r="BF4" s="71" t="s">
        <v>58</v>
      </c>
      <c r="BG4" s="71"/>
      <c r="BH4" s="71"/>
      <c r="BI4" s="71"/>
      <c r="BJ4" s="71"/>
      <c r="BK4" s="71"/>
      <c r="BL4" s="71"/>
      <c r="BM4" s="71"/>
      <c r="BN4" s="71"/>
      <c r="BO4" s="71"/>
      <c r="BP4" s="71"/>
      <c r="BQ4" s="71" t="s">
        <v>59</v>
      </c>
      <c r="BR4" s="71"/>
      <c r="BS4" s="71"/>
      <c r="BT4" s="71"/>
      <c r="BU4" s="71"/>
      <c r="BV4" s="71"/>
      <c r="BW4" s="71"/>
      <c r="BX4" s="71"/>
      <c r="BY4" s="71"/>
      <c r="BZ4" s="71"/>
      <c r="CA4" s="71"/>
      <c r="CB4" s="71" t="s">
        <v>60</v>
      </c>
      <c r="CC4" s="71"/>
      <c r="CD4" s="71"/>
      <c r="CE4" s="71"/>
      <c r="CF4" s="71"/>
      <c r="CG4" s="71"/>
      <c r="CH4" s="71"/>
      <c r="CI4" s="71"/>
      <c r="CJ4" s="71"/>
      <c r="CK4" s="71"/>
      <c r="CL4" s="71"/>
      <c r="CM4" s="71" t="s">
        <v>61</v>
      </c>
      <c r="CN4" s="71"/>
      <c r="CO4" s="71"/>
      <c r="CP4" s="71"/>
      <c r="CQ4" s="71"/>
      <c r="CR4" s="71"/>
      <c r="CS4" s="71"/>
      <c r="CT4" s="71"/>
      <c r="CU4" s="71"/>
      <c r="CV4" s="71"/>
      <c r="CW4" s="71"/>
      <c r="CX4" s="71" t="s">
        <v>62</v>
      </c>
      <c r="CY4" s="71"/>
      <c r="CZ4" s="71"/>
      <c r="DA4" s="71"/>
      <c r="DB4" s="71"/>
      <c r="DC4" s="71"/>
      <c r="DD4" s="71"/>
      <c r="DE4" s="71"/>
      <c r="DF4" s="71"/>
      <c r="DG4" s="71"/>
      <c r="DH4" s="71"/>
      <c r="DI4" s="71" t="s">
        <v>63</v>
      </c>
      <c r="DJ4" s="71"/>
      <c r="DK4" s="71"/>
      <c r="DL4" s="71"/>
      <c r="DM4" s="71"/>
      <c r="DN4" s="71"/>
      <c r="DO4" s="71"/>
      <c r="DP4" s="71"/>
      <c r="DQ4" s="71"/>
      <c r="DR4" s="71"/>
      <c r="DS4" s="71"/>
      <c r="DT4" s="71" t="s">
        <v>64</v>
      </c>
      <c r="DU4" s="71"/>
      <c r="DV4" s="71"/>
      <c r="DW4" s="71"/>
      <c r="DX4" s="71"/>
      <c r="DY4" s="71"/>
      <c r="DZ4" s="71"/>
      <c r="EA4" s="71"/>
      <c r="EB4" s="71"/>
      <c r="EC4" s="71"/>
      <c r="ED4" s="71"/>
      <c r="EE4" s="71" t="s">
        <v>65</v>
      </c>
      <c r="EF4" s="71"/>
      <c r="EG4" s="71"/>
      <c r="EH4" s="71"/>
      <c r="EI4" s="71"/>
      <c r="EJ4" s="71"/>
      <c r="EK4" s="71"/>
      <c r="EL4" s="71"/>
      <c r="EM4" s="71"/>
      <c r="EN4" s="71"/>
      <c r="EO4" s="71"/>
    </row>
    <row r="5" spans="1:148" x14ac:dyDescent="0.15">
      <c r="A5" s="14" t="s">
        <v>66</v>
      </c>
      <c r="B5" s="17"/>
      <c r="C5" s="17"/>
      <c r="D5" s="17"/>
      <c r="E5" s="17"/>
      <c r="F5" s="17"/>
      <c r="G5" s="17"/>
      <c r="H5" s="18" t="s">
        <v>67</v>
      </c>
      <c r="I5" s="18" t="s">
        <v>68</v>
      </c>
      <c r="J5" s="18" t="s">
        <v>69</v>
      </c>
      <c r="K5" s="18" t="s">
        <v>70</v>
      </c>
      <c r="L5" s="18" t="s">
        <v>71</v>
      </c>
      <c r="M5" s="18" t="s">
        <v>5</v>
      </c>
      <c r="N5" s="18" t="s">
        <v>72</v>
      </c>
      <c r="O5" s="18" t="s">
        <v>73</v>
      </c>
      <c r="P5" s="18" t="s">
        <v>74</v>
      </c>
      <c r="Q5" s="18" t="s">
        <v>75</v>
      </c>
      <c r="R5" s="18" t="s">
        <v>76</v>
      </c>
      <c r="S5" s="18" t="s">
        <v>77</v>
      </c>
      <c r="T5" s="18" t="s">
        <v>78</v>
      </c>
      <c r="U5" s="18" t="s">
        <v>79</v>
      </c>
      <c r="V5" s="18" t="s">
        <v>80</v>
      </c>
      <c r="W5" s="18" t="s">
        <v>81</v>
      </c>
      <c r="X5" s="18" t="s">
        <v>82</v>
      </c>
      <c r="Y5" s="18" t="s">
        <v>83</v>
      </c>
      <c r="Z5" s="18" t="s">
        <v>84</v>
      </c>
      <c r="AA5" s="18" t="s">
        <v>85</v>
      </c>
      <c r="AB5" s="18" t="s">
        <v>86</v>
      </c>
      <c r="AC5" s="18" t="s">
        <v>87</v>
      </c>
      <c r="AD5" s="18" t="s">
        <v>88</v>
      </c>
      <c r="AE5" s="18" t="s">
        <v>89</v>
      </c>
      <c r="AF5" s="18" t="s">
        <v>90</v>
      </c>
      <c r="AG5" s="18" t="s">
        <v>91</v>
      </c>
      <c r="AH5" s="18" t="s">
        <v>92</v>
      </c>
      <c r="AI5" s="18" t="s">
        <v>31</v>
      </c>
      <c r="AJ5" s="18" t="s">
        <v>83</v>
      </c>
      <c r="AK5" s="18" t="s">
        <v>84</v>
      </c>
      <c r="AL5" s="18" t="s">
        <v>85</v>
      </c>
      <c r="AM5" s="18" t="s">
        <v>86</v>
      </c>
      <c r="AN5" s="18" t="s">
        <v>87</v>
      </c>
      <c r="AO5" s="18" t="s">
        <v>88</v>
      </c>
      <c r="AP5" s="18" t="s">
        <v>89</v>
      </c>
      <c r="AQ5" s="18" t="s">
        <v>90</v>
      </c>
      <c r="AR5" s="18" t="s">
        <v>91</v>
      </c>
      <c r="AS5" s="18" t="s">
        <v>92</v>
      </c>
      <c r="AT5" s="18" t="s">
        <v>93</v>
      </c>
      <c r="AU5" s="18" t="s">
        <v>83</v>
      </c>
      <c r="AV5" s="18" t="s">
        <v>84</v>
      </c>
      <c r="AW5" s="18" t="s">
        <v>85</v>
      </c>
      <c r="AX5" s="18" t="s">
        <v>86</v>
      </c>
      <c r="AY5" s="18" t="s">
        <v>87</v>
      </c>
      <c r="AZ5" s="18" t="s">
        <v>88</v>
      </c>
      <c r="BA5" s="18" t="s">
        <v>89</v>
      </c>
      <c r="BB5" s="18" t="s">
        <v>90</v>
      </c>
      <c r="BC5" s="18" t="s">
        <v>91</v>
      </c>
      <c r="BD5" s="18" t="s">
        <v>92</v>
      </c>
      <c r="BE5" s="18" t="s">
        <v>93</v>
      </c>
      <c r="BF5" s="18" t="s">
        <v>83</v>
      </c>
      <c r="BG5" s="18" t="s">
        <v>84</v>
      </c>
      <c r="BH5" s="18" t="s">
        <v>85</v>
      </c>
      <c r="BI5" s="18" t="s">
        <v>86</v>
      </c>
      <c r="BJ5" s="18" t="s">
        <v>87</v>
      </c>
      <c r="BK5" s="18" t="s">
        <v>88</v>
      </c>
      <c r="BL5" s="18" t="s">
        <v>89</v>
      </c>
      <c r="BM5" s="18" t="s">
        <v>90</v>
      </c>
      <c r="BN5" s="18" t="s">
        <v>91</v>
      </c>
      <c r="BO5" s="18" t="s">
        <v>92</v>
      </c>
      <c r="BP5" s="18" t="s">
        <v>93</v>
      </c>
      <c r="BQ5" s="18" t="s">
        <v>83</v>
      </c>
      <c r="BR5" s="18" t="s">
        <v>84</v>
      </c>
      <c r="BS5" s="18" t="s">
        <v>85</v>
      </c>
      <c r="BT5" s="18" t="s">
        <v>86</v>
      </c>
      <c r="BU5" s="18" t="s">
        <v>87</v>
      </c>
      <c r="BV5" s="18" t="s">
        <v>88</v>
      </c>
      <c r="BW5" s="18" t="s">
        <v>89</v>
      </c>
      <c r="BX5" s="18" t="s">
        <v>90</v>
      </c>
      <c r="BY5" s="18" t="s">
        <v>91</v>
      </c>
      <c r="BZ5" s="18" t="s">
        <v>92</v>
      </c>
      <c r="CA5" s="18" t="s">
        <v>93</v>
      </c>
      <c r="CB5" s="18" t="s">
        <v>83</v>
      </c>
      <c r="CC5" s="18" t="s">
        <v>84</v>
      </c>
      <c r="CD5" s="18" t="s">
        <v>85</v>
      </c>
      <c r="CE5" s="18" t="s">
        <v>86</v>
      </c>
      <c r="CF5" s="18" t="s">
        <v>87</v>
      </c>
      <c r="CG5" s="18" t="s">
        <v>88</v>
      </c>
      <c r="CH5" s="18" t="s">
        <v>89</v>
      </c>
      <c r="CI5" s="18" t="s">
        <v>90</v>
      </c>
      <c r="CJ5" s="18" t="s">
        <v>91</v>
      </c>
      <c r="CK5" s="18" t="s">
        <v>92</v>
      </c>
      <c r="CL5" s="18" t="s">
        <v>93</v>
      </c>
      <c r="CM5" s="18" t="s">
        <v>83</v>
      </c>
      <c r="CN5" s="18" t="s">
        <v>84</v>
      </c>
      <c r="CO5" s="18" t="s">
        <v>85</v>
      </c>
      <c r="CP5" s="18" t="s">
        <v>86</v>
      </c>
      <c r="CQ5" s="18" t="s">
        <v>87</v>
      </c>
      <c r="CR5" s="18" t="s">
        <v>88</v>
      </c>
      <c r="CS5" s="18" t="s">
        <v>89</v>
      </c>
      <c r="CT5" s="18" t="s">
        <v>90</v>
      </c>
      <c r="CU5" s="18" t="s">
        <v>91</v>
      </c>
      <c r="CV5" s="18" t="s">
        <v>92</v>
      </c>
      <c r="CW5" s="18" t="s">
        <v>93</v>
      </c>
      <c r="CX5" s="18" t="s">
        <v>83</v>
      </c>
      <c r="CY5" s="18" t="s">
        <v>84</v>
      </c>
      <c r="CZ5" s="18" t="s">
        <v>85</v>
      </c>
      <c r="DA5" s="18" t="s">
        <v>86</v>
      </c>
      <c r="DB5" s="18" t="s">
        <v>87</v>
      </c>
      <c r="DC5" s="18" t="s">
        <v>88</v>
      </c>
      <c r="DD5" s="18" t="s">
        <v>89</v>
      </c>
      <c r="DE5" s="18" t="s">
        <v>90</v>
      </c>
      <c r="DF5" s="18" t="s">
        <v>91</v>
      </c>
      <c r="DG5" s="18" t="s">
        <v>92</v>
      </c>
      <c r="DH5" s="18" t="s">
        <v>93</v>
      </c>
      <c r="DI5" s="18" t="s">
        <v>83</v>
      </c>
      <c r="DJ5" s="18" t="s">
        <v>84</v>
      </c>
      <c r="DK5" s="18" t="s">
        <v>85</v>
      </c>
      <c r="DL5" s="18" t="s">
        <v>86</v>
      </c>
      <c r="DM5" s="18" t="s">
        <v>87</v>
      </c>
      <c r="DN5" s="18" t="s">
        <v>88</v>
      </c>
      <c r="DO5" s="18" t="s">
        <v>89</v>
      </c>
      <c r="DP5" s="18" t="s">
        <v>90</v>
      </c>
      <c r="DQ5" s="18" t="s">
        <v>91</v>
      </c>
      <c r="DR5" s="18" t="s">
        <v>92</v>
      </c>
      <c r="DS5" s="18" t="s">
        <v>93</v>
      </c>
      <c r="DT5" s="18" t="s">
        <v>83</v>
      </c>
      <c r="DU5" s="18" t="s">
        <v>84</v>
      </c>
      <c r="DV5" s="18" t="s">
        <v>85</v>
      </c>
      <c r="DW5" s="18" t="s">
        <v>86</v>
      </c>
      <c r="DX5" s="18" t="s">
        <v>87</v>
      </c>
      <c r="DY5" s="18" t="s">
        <v>88</v>
      </c>
      <c r="DZ5" s="18" t="s">
        <v>89</v>
      </c>
      <c r="EA5" s="18" t="s">
        <v>90</v>
      </c>
      <c r="EB5" s="18" t="s">
        <v>91</v>
      </c>
      <c r="EC5" s="18" t="s">
        <v>92</v>
      </c>
      <c r="ED5" s="18" t="s">
        <v>93</v>
      </c>
      <c r="EE5" s="18" t="s">
        <v>83</v>
      </c>
      <c r="EF5" s="18" t="s">
        <v>84</v>
      </c>
      <c r="EG5" s="18" t="s">
        <v>85</v>
      </c>
      <c r="EH5" s="18" t="s">
        <v>86</v>
      </c>
      <c r="EI5" s="18" t="s">
        <v>87</v>
      </c>
      <c r="EJ5" s="18" t="s">
        <v>88</v>
      </c>
      <c r="EK5" s="18" t="s">
        <v>89</v>
      </c>
      <c r="EL5" s="18" t="s">
        <v>90</v>
      </c>
      <c r="EM5" s="18" t="s">
        <v>91</v>
      </c>
      <c r="EN5" s="18" t="s">
        <v>92</v>
      </c>
      <c r="EO5" s="18" t="s">
        <v>93</v>
      </c>
    </row>
    <row r="6" spans="1:148" s="22" customFormat="1" x14ac:dyDescent="0.15">
      <c r="A6" s="14" t="s">
        <v>94</v>
      </c>
      <c r="B6" s="19">
        <f>B7</f>
        <v>2024</v>
      </c>
      <c r="C6" s="19">
        <f t="shared" ref="C6:X6" si="3">C7</f>
        <v>353051</v>
      </c>
      <c r="D6" s="19">
        <f t="shared" si="3"/>
        <v>46</v>
      </c>
      <c r="E6" s="19">
        <f t="shared" si="3"/>
        <v>17</v>
      </c>
      <c r="F6" s="19">
        <f t="shared" si="3"/>
        <v>6</v>
      </c>
      <c r="G6" s="19">
        <f t="shared" si="3"/>
        <v>0</v>
      </c>
      <c r="H6" s="19" t="str">
        <f t="shared" si="3"/>
        <v>山口県　周防大島町</v>
      </c>
      <c r="I6" s="19" t="str">
        <f t="shared" si="3"/>
        <v>法適用</v>
      </c>
      <c r="J6" s="19" t="str">
        <f t="shared" si="3"/>
        <v>下水道事業</v>
      </c>
      <c r="K6" s="19" t="str">
        <f t="shared" si="3"/>
        <v>漁業集落排水</v>
      </c>
      <c r="L6" s="19" t="str">
        <f t="shared" si="3"/>
        <v>H2</v>
      </c>
      <c r="M6" s="19" t="str">
        <f t="shared" si="3"/>
        <v>自治体職員</v>
      </c>
      <c r="N6" s="20" t="str">
        <f t="shared" si="3"/>
        <v>-</v>
      </c>
      <c r="O6" s="20">
        <f t="shared" si="3"/>
        <v>66.099999999999994</v>
      </c>
      <c r="P6" s="20">
        <f t="shared" si="3"/>
        <v>1.19</v>
      </c>
      <c r="Q6" s="20">
        <f t="shared" si="3"/>
        <v>92.12</v>
      </c>
      <c r="R6" s="20">
        <f t="shared" si="3"/>
        <v>4444</v>
      </c>
      <c r="S6" s="20">
        <f t="shared" si="3"/>
        <v>13537</v>
      </c>
      <c r="T6" s="20">
        <f t="shared" si="3"/>
        <v>138.1</v>
      </c>
      <c r="U6" s="20">
        <f t="shared" si="3"/>
        <v>98.02</v>
      </c>
      <c r="V6" s="20">
        <f t="shared" si="3"/>
        <v>159</v>
      </c>
      <c r="W6" s="20">
        <f t="shared" si="3"/>
        <v>0.1</v>
      </c>
      <c r="X6" s="20">
        <f t="shared" si="3"/>
        <v>1590</v>
      </c>
      <c r="Y6" s="21">
        <f>IF(Y7="",NA(),Y7)</f>
        <v>98.83</v>
      </c>
      <c r="Z6" s="21">
        <f t="shared" ref="Z6:AH6" si="4">IF(Z7="",NA(),Z7)</f>
        <v>83.03</v>
      </c>
      <c r="AA6" s="21">
        <f t="shared" si="4"/>
        <v>86.52</v>
      </c>
      <c r="AB6" s="21">
        <f t="shared" si="4"/>
        <v>118.09</v>
      </c>
      <c r="AC6" s="21">
        <f t="shared" si="4"/>
        <v>125.76</v>
      </c>
      <c r="AD6" s="21">
        <f t="shared" si="4"/>
        <v>101.18</v>
      </c>
      <c r="AE6" s="21">
        <f t="shared" si="4"/>
        <v>99.89</v>
      </c>
      <c r="AF6" s="21">
        <f t="shared" si="4"/>
        <v>104.12</v>
      </c>
      <c r="AG6" s="21">
        <f t="shared" si="4"/>
        <v>105.98</v>
      </c>
      <c r="AH6" s="21">
        <f t="shared" si="4"/>
        <v>107.11</v>
      </c>
      <c r="AI6" s="20" t="str">
        <f>IF(AI7="","",IF(AI7="-","【-】","【"&amp;SUBSTITUTE(TEXT(AI7,"#,##0.00"),"-","△")&amp;"】"))</f>
        <v>【104.55】</v>
      </c>
      <c r="AJ6" s="21">
        <f>IF(AJ7="",NA(),AJ7)</f>
        <v>14.27</v>
      </c>
      <c r="AK6" s="21">
        <f t="shared" ref="AK6:AS6" si="5">IF(AK7="",NA(),AK7)</f>
        <v>397.37</v>
      </c>
      <c r="AL6" s="21">
        <f t="shared" si="5"/>
        <v>637.66999999999996</v>
      </c>
      <c r="AM6" s="21">
        <f t="shared" si="5"/>
        <v>378.28</v>
      </c>
      <c r="AN6" s="20">
        <f t="shared" si="5"/>
        <v>0</v>
      </c>
      <c r="AO6" s="21">
        <f t="shared" si="5"/>
        <v>140.63</v>
      </c>
      <c r="AP6" s="21">
        <f t="shared" si="5"/>
        <v>163.84</v>
      </c>
      <c r="AQ6" s="21">
        <f t="shared" si="5"/>
        <v>176.46</v>
      </c>
      <c r="AR6" s="21">
        <f t="shared" si="5"/>
        <v>181.51</v>
      </c>
      <c r="AS6" s="21">
        <f t="shared" si="5"/>
        <v>108.76</v>
      </c>
      <c r="AT6" s="20" t="str">
        <f>IF(AT7="","",IF(AT7="-","【-】","【"&amp;SUBSTITUTE(TEXT(AT7,"#,##0.00"),"-","△")&amp;"】"))</f>
        <v>【84.87】</v>
      </c>
      <c r="AU6" s="21">
        <f>IF(AU7="",NA(),AU7)</f>
        <v>8.56</v>
      </c>
      <c r="AV6" s="21">
        <f t="shared" ref="AV6:BD6" si="6">IF(AV7="",NA(),AV7)</f>
        <v>-48.59</v>
      </c>
      <c r="AW6" s="21">
        <f t="shared" si="6"/>
        <v>38.58</v>
      </c>
      <c r="AX6" s="21">
        <f t="shared" si="6"/>
        <v>39.44</v>
      </c>
      <c r="AY6" s="21">
        <f t="shared" si="6"/>
        <v>71.81</v>
      </c>
      <c r="AZ6" s="21">
        <f t="shared" si="6"/>
        <v>56.53</v>
      </c>
      <c r="BA6" s="21">
        <f t="shared" si="6"/>
        <v>59.66</v>
      </c>
      <c r="BB6" s="21">
        <f t="shared" si="6"/>
        <v>61.64</v>
      </c>
      <c r="BC6" s="21">
        <f t="shared" si="6"/>
        <v>69.819999999999993</v>
      </c>
      <c r="BD6" s="21">
        <f t="shared" si="6"/>
        <v>72.13</v>
      </c>
      <c r="BE6" s="20" t="str">
        <f>IF(BE7="","",IF(BE7="-","【-】","【"&amp;SUBSTITUTE(TEXT(BE7,"#,##0.00"),"-","△")&amp;"】"))</f>
        <v>【71.46】</v>
      </c>
      <c r="BF6" s="20">
        <f>IF(BF7="",NA(),BF7)</f>
        <v>0</v>
      </c>
      <c r="BG6" s="20">
        <f t="shared" ref="BG6:BO6" si="7">IF(BG7="",NA(),BG7)</f>
        <v>0</v>
      </c>
      <c r="BH6" s="20">
        <f t="shared" si="7"/>
        <v>0</v>
      </c>
      <c r="BI6" s="20">
        <f t="shared" si="7"/>
        <v>0</v>
      </c>
      <c r="BJ6" s="20">
        <f t="shared" si="7"/>
        <v>0</v>
      </c>
      <c r="BK6" s="21">
        <f t="shared" si="7"/>
        <v>1095.52</v>
      </c>
      <c r="BL6" s="21">
        <f t="shared" si="7"/>
        <v>1056.55</v>
      </c>
      <c r="BM6" s="21">
        <f t="shared" si="7"/>
        <v>1278.54</v>
      </c>
      <c r="BN6" s="21">
        <f t="shared" si="7"/>
        <v>1149.7</v>
      </c>
      <c r="BO6" s="21">
        <f t="shared" si="7"/>
        <v>1420.25</v>
      </c>
      <c r="BP6" s="20" t="str">
        <f>IF(BP7="","",IF(BP7="-","【-】","【"&amp;SUBSTITUTE(TEXT(BP7,"#,##0.00"),"-","△")&amp;"】"))</f>
        <v>【1,223.19】</v>
      </c>
      <c r="BQ6" s="21">
        <f>IF(BQ7="",NA(),BQ7)</f>
        <v>16</v>
      </c>
      <c r="BR6" s="21">
        <f t="shared" ref="BR6:BZ6" si="8">IF(BR7="",NA(),BR7)</f>
        <v>12.04</v>
      </c>
      <c r="BS6" s="21">
        <f t="shared" si="8"/>
        <v>13.4</v>
      </c>
      <c r="BT6" s="21">
        <f t="shared" si="8"/>
        <v>16.920000000000002</v>
      </c>
      <c r="BU6" s="21">
        <f t="shared" si="8"/>
        <v>13.14</v>
      </c>
      <c r="BV6" s="21">
        <f t="shared" si="8"/>
        <v>39.64</v>
      </c>
      <c r="BW6" s="21">
        <f t="shared" si="8"/>
        <v>40</v>
      </c>
      <c r="BX6" s="21">
        <f t="shared" si="8"/>
        <v>38.74</v>
      </c>
      <c r="BY6" s="21">
        <f t="shared" si="8"/>
        <v>35.96</v>
      </c>
      <c r="BZ6" s="21">
        <f t="shared" si="8"/>
        <v>32.700000000000003</v>
      </c>
      <c r="CA6" s="20" t="str">
        <f>IF(CA7="","",IF(CA7="-","【-】","【"&amp;SUBSTITUTE(TEXT(CA7,"#,##0.00"),"-","△")&amp;"】"))</f>
        <v>【37.21】</v>
      </c>
      <c r="CB6" s="21">
        <f>IF(CB7="",NA(),CB7)</f>
        <v>1355.99</v>
      </c>
      <c r="CC6" s="21">
        <f t="shared" ref="CC6:CK6" si="9">IF(CC7="",NA(),CC7)</f>
        <v>1778.23</v>
      </c>
      <c r="CD6" s="21">
        <f t="shared" si="9"/>
        <v>1647.24</v>
      </c>
      <c r="CE6" s="21">
        <f t="shared" si="9"/>
        <v>1308.45</v>
      </c>
      <c r="CF6" s="21">
        <f t="shared" si="9"/>
        <v>1625.75</v>
      </c>
      <c r="CG6" s="21">
        <f t="shared" si="9"/>
        <v>449.72</v>
      </c>
      <c r="CH6" s="21">
        <f t="shared" si="9"/>
        <v>437.27</v>
      </c>
      <c r="CI6" s="21">
        <f t="shared" si="9"/>
        <v>456.72</v>
      </c>
      <c r="CJ6" s="21">
        <f t="shared" si="9"/>
        <v>481.96</v>
      </c>
      <c r="CK6" s="21">
        <f t="shared" si="9"/>
        <v>536.16999999999996</v>
      </c>
      <c r="CL6" s="20" t="str">
        <f>IF(CL7="","",IF(CL7="-","【-】","【"&amp;SUBSTITUTE(TEXT(CL7,"#,##0.00"),"-","△")&amp;"】"))</f>
        <v>【462.49】</v>
      </c>
      <c r="CM6" s="21">
        <f>IF(CM7="",NA(),CM7)</f>
        <v>36.520000000000003</v>
      </c>
      <c r="CN6" s="21">
        <f t="shared" ref="CN6:CV6" si="10">IF(CN7="",NA(),CN7)</f>
        <v>38.26</v>
      </c>
      <c r="CO6" s="21">
        <f t="shared" si="10"/>
        <v>33.909999999999997</v>
      </c>
      <c r="CP6" s="21">
        <f t="shared" si="10"/>
        <v>38.26</v>
      </c>
      <c r="CQ6" s="21">
        <f t="shared" si="10"/>
        <v>32.17</v>
      </c>
      <c r="CR6" s="21">
        <f t="shared" si="10"/>
        <v>30.19</v>
      </c>
      <c r="CS6" s="21">
        <f t="shared" si="10"/>
        <v>28.77</v>
      </c>
      <c r="CT6" s="21">
        <f t="shared" si="10"/>
        <v>26.22</v>
      </c>
      <c r="CU6" s="21">
        <f t="shared" si="10"/>
        <v>26.12</v>
      </c>
      <c r="CV6" s="21">
        <f t="shared" si="10"/>
        <v>27.81</v>
      </c>
      <c r="CW6" s="20" t="str">
        <f>IF(CW7="","",IF(CW7="-","【-】","【"&amp;SUBSTITUTE(TEXT(CW7,"#,##0.00"),"-","△")&amp;"】"))</f>
        <v>【30.09】</v>
      </c>
      <c r="CX6" s="21">
        <f>IF(CX7="",NA(),CX7)</f>
        <v>99.49</v>
      </c>
      <c r="CY6" s="21">
        <f t="shared" ref="CY6:DG6" si="11">IF(CY7="",NA(),CY7)</f>
        <v>99.46</v>
      </c>
      <c r="CZ6" s="21">
        <f t="shared" si="11"/>
        <v>99.43</v>
      </c>
      <c r="DA6" s="21">
        <f t="shared" si="11"/>
        <v>99.42</v>
      </c>
      <c r="DB6" s="21">
        <f t="shared" si="11"/>
        <v>99.37</v>
      </c>
      <c r="DC6" s="21">
        <f t="shared" si="11"/>
        <v>79.09</v>
      </c>
      <c r="DD6" s="21">
        <f t="shared" si="11"/>
        <v>78.900000000000006</v>
      </c>
      <c r="DE6" s="21">
        <f t="shared" si="11"/>
        <v>78.03</v>
      </c>
      <c r="DF6" s="21">
        <f t="shared" si="11"/>
        <v>78.55</v>
      </c>
      <c r="DG6" s="21">
        <f t="shared" si="11"/>
        <v>78.680000000000007</v>
      </c>
      <c r="DH6" s="20" t="str">
        <f>IF(DH7="","",IF(DH7="-","【-】","【"&amp;SUBSTITUTE(TEXT(DH7,"#,##0.00"),"-","△")&amp;"】"))</f>
        <v>【80.97】</v>
      </c>
      <c r="DI6" s="21">
        <f>IF(DI7="",NA(),DI7)</f>
        <v>3.71</v>
      </c>
      <c r="DJ6" s="21">
        <f t="shared" ref="DJ6:DR6" si="12">IF(DJ7="",NA(),DJ7)</f>
        <v>6.69</v>
      </c>
      <c r="DK6" s="21">
        <f t="shared" si="12"/>
        <v>9.8000000000000007</v>
      </c>
      <c r="DL6" s="21">
        <f t="shared" si="12"/>
        <v>13.35</v>
      </c>
      <c r="DM6" s="21">
        <f t="shared" si="12"/>
        <v>14.66</v>
      </c>
      <c r="DN6" s="21">
        <f t="shared" si="12"/>
        <v>20.14</v>
      </c>
      <c r="DO6" s="21">
        <f t="shared" si="12"/>
        <v>23.17</v>
      </c>
      <c r="DP6" s="21">
        <f t="shared" si="12"/>
        <v>25.29</v>
      </c>
      <c r="DQ6" s="21">
        <f t="shared" si="12"/>
        <v>28.31</v>
      </c>
      <c r="DR6" s="21">
        <f t="shared" si="12"/>
        <v>23.92</v>
      </c>
      <c r="DS6" s="20" t="str">
        <f>IF(DS7="","",IF(DS7="-","【-】","【"&amp;SUBSTITUTE(TEXT(DS7,"#,##0.00"),"-","△")&amp;"】"))</f>
        <v>【26.63】</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0">
        <f t="shared" si="13"/>
        <v>0</v>
      </c>
      <c r="EC6" s="20">
        <f t="shared" si="13"/>
        <v>0</v>
      </c>
      <c r="ED6" s="20" t="str">
        <f>IF(ED7="","",IF(ED7="-","【-】","【"&amp;SUBSTITUTE(TEXT(ED7,"#,##0.00"),"-","△")&amp;"】"))</f>
        <v>【0.00】</v>
      </c>
      <c r="EE6" s="20">
        <f>IF(EE7="",NA(),EE7)</f>
        <v>0</v>
      </c>
      <c r="EF6" s="20">
        <f t="shared" ref="EF6:EN6" si="14">IF(EF7="",NA(),EF7)</f>
        <v>0</v>
      </c>
      <c r="EG6" s="20">
        <f t="shared" si="14"/>
        <v>0</v>
      </c>
      <c r="EH6" s="20">
        <f t="shared" si="14"/>
        <v>0</v>
      </c>
      <c r="EI6" s="20">
        <f t="shared" si="14"/>
        <v>0</v>
      </c>
      <c r="EJ6" s="21">
        <f t="shared" si="14"/>
        <v>1.6</v>
      </c>
      <c r="EK6" s="21">
        <f t="shared" si="14"/>
        <v>0.01</v>
      </c>
      <c r="EL6" s="21">
        <f t="shared" si="14"/>
        <v>0.01</v>
      </c>
      <c r="EM6" s="20">
        <f t="shared" si="14"/>
        <v>0</v>
      </c>
      <c r="EN6" s="20">
        <f t="shared" si="14"/>
        <v>0</v>
      </c>
      <c r="EO6" s="20" t="str">
        <f>IF(EO7="","",IF(EO7="-","【-】","【"&amp;SUBSTITUTE(TEXT(EO7,"#,##0.00"),"-","△")&amp;"】"))</f>
        <v>【0.00】</v>
      </c>
    </row>
    <row r="7" spans="1:148" s="22" customFormat="1" x14ac:dyDescent="0.15">
      <c r="A7" s="14"/>
      <c r="B7" s="23">
        <v>2024</v>
      </c>
      <c r="C7" s="23">
        <v>353051</v>
      </c>
      <c r="D7" s="23">
        <v>46</v>
      </c>
      <c r="E7" s="23">
        <v>17</v>
      </c>
      <c r="F7" s="23">
        <v>6</v>
      </c>
      <c r="G7" s="23">
        <v>0</v>
      </c>
      <c r="H7" s="23" t="s">
        <v>95</v>
      </c>
      <c r="I7" s="23" t="s">
        <v>96</v>
      </c>
      <c r="J7" s="23" t="s">
        <v>97</v>
      </c>
      <c r="K7" s="23" t="s">
        <v>98</v>
      </c>
      <c r="L7" s="23" t="s">
        <v>99</v>
      </c>
      <c r="M7" s="23" t="s">
        <v>100</v>
      </c>
      <c r="N7" s="24" t="s">
        <v>101</v>
      </c>
      <c r="O7" s="24">
        <v>66.099999999999994</v>
      </c>
      <c r="P7" s="24">
        <v>1.19</v>
      </c>
      <c r="Q7" s="24">
        <v>92.12</v>
      </c>
      <c r="R7" s="24">
        <v>4444</v>
      </c>
      <c r="S7" s="24">
        <v>13537</v>
      </c>
      <c r="T7" s="24">
        <v>138.1</v>
      </c>
      <c r="U7" s="24">
        <v>98.02</v>
      </c>
      <c r="V7" s="24">
        <v>159</v>
      </c>
      <c r="W7" s="24">
        <v>0.1</v>
      </c>
      <c r="X7" s="24">
        <v>1590</v>
      </c>
      <c r="Y7" s="24">
        <v>98.83</v>
      </c>
      <c r="Z7" s="24">
        <v>83.03</v>
      </c>
      <c r="AA7" s="24">
        <v>86.52</v>
      </c>
      <c r="AB7" s="24">
        <v>118.09</v>
      </c>
      <c r="AC7" s="24">
        <v>125.76</v>
      </c>
      <c r="AD7" s="24">
        <v>101.18</v>
      </c>
      <c r="AE7" s="24">
        <v>99.89</v>
      </c>
      <c r="AF7" s="24">
        <v>104.12</v>
      </c>
      <c r="AG7" s="24">
        <v>105.98</v>
      </c>
      <c r="AH7" s="24">
        <v>107.11</v>
      </c>
      <c r="AI7" s="24">
        <v>104.55</v>
      </c>
      <c r="AJ7" s="24">
        <v>14.27</v>
      </c>
      <c r="AK7" s="24">
        <v>397.37</v>
      </c>
      <c r="AL7" s="24">
        <v>637.66999999999996</v>
      </c>
      <c r="AM7" s="24">
        <v>378.28</v>
      </c>
      <c r="AN7" s="24">
        <v>0</v>
      </c>
      <c r="AO7" s="24">
        <v>140.63</v>
      </c>
      <c r="AP7" s="24">
        <v>163.84</v>
      </c>
      <c r="AQ7" s="24">
        <v>176.46</v>
      </c>
      <c r="AR7" s="24">
        <v>181.51</v>
      </c>
      <c r="AS7" s="24">
        <v>108.76</v>
      </c>
      <c r="AT7" s="24">
        <v>84.87</v>
      </c>
      <c r="AU7" s="24">
        <v>8.56</v>
      </c>
      <c r="AV7" s="24">
        <v>-48.59</v>
      </c>
      <c r="AW7" s="24">
        <v>38.58</v>
      </c>
      <c r="AX7" s="24">
        <v>39.44</v>
      </c>
      <c r="AY7" s="24">
        <v>71.81</v>
      </c>
      <c r="AZ7" s="24">
        <v>56.53</v>
      </c>
      <c r="BA7" s="24">
        <v>59.66</v>
      </c>
      <c r="BB7" s="24">
        <v>61.64</v>
      </c>
      <c r="BC7" s="24">
        <v>69.819999999999993</v>
      </c>
      <c r="BD7" s="24">
        <v>72.13</v>
      </c>
      <c r="BE7" s="24">
        <v>71.459999999999994</v>
      </c>
      <c r="BF7" s="24">
        <v>0</v>
      </c>
      <c r="BG7" s="24">
        <v>0</v>
      </c>
      <c r="BH7" s="24">
        <v>0</v>
      </c>
      <c r="BI7" s="24">
        <v>0</v>
      </c>
      <c r="BJ7" s="24">
        <v>0</v>
      </c>
      <c r="BK7" s="24">
        <v>1095.52</v>
      </c>
      <c r="BL7" s="24">
        <v>1056.55</v>
      </c>
      <c r="BM7" s="24">
        <v>1278.54</v>
      </c>
      <c r="BN7" s="24">
        <v>1149.7</v>
      </c>
      <c r="BO7" s="24">
        <v>1420.25</v>
      </c>
      <c r="BP7" s="24">
        <v>1223.19</v>
      </c>
      <c r="BQ7" s="24">
        <v>16</v>
      </c>
      <c r="BR7" s="24">
        <v>12.04</v>
      </c>
      <c r="BS7" s="24">
        <v>13.4</v>
      </c>
      <c r="BT7" s="24">
        <v>16.920000000000002</v>
      </c>
      <c r="BU7" s="24">
        <v>13.14</v>
      </c>
      <c r="BV7" s="24">
        <v>39.64</v>
      </c>
      <c r="BW7" s="24">
        <v>40</v>
      </c>
      <c r="BX7" s="24">
        <v>38.74</v>
      </c>
      <c r="BY7" s="24">
        <v>35.96</v>
      </c>
      <c r="BZ7" s="24">
        <v>32.700000000000003</v>
      </c>
      <c r="CA7" s="24">
        <v>37.21</v>
      </c>
      <c r="CB7" s="24">
        <v>1355.99</v>
      </c>
      <c r="CC7" s="24">
        <v>1778.23</v>
      </c>
      <c r="CD7" s="24">
        <v>1647.24</v>
      </c>
      <c r="CE7" s="24">
        <v>1308.45</v>
      </c>
      <c r="CF7" s="24">
        <v>1625.75</v>
      </c>
      <c r="CG7" s="24">
        <v>449.72</v>
      </c>
      <c r="CH7" s="24">
        <v>437.27</v>
      </c>
      <c r="CI7" s="24">
        <v>456.72</v>
      </c>
      <c r="CJ7" s="24">
        <v>481.96</v>
      </c>
      <c r="CK7" s="24">
        <v>536.16999999999996</v>
      </c>
      <c r="CL7" s="24">
        <v>462.49</v>
      </c>
      <c r="CM7" s="24">
        <v>36.520000000000003</v>
      </c>
      <c r="CN7" s="24">
        <v>38.26</v>
      </c>
      <c r="CO7" s="24">
        <v>33.909999999999997</v>
      </c>
      <c r="CP7" s="24">
        <v>38.26</v>
      </c>
      <c r="CQ7" s="24">
        <v>32.17</v>
      </c>
      <c r="CR7" s="24">
        <v>30.19</v>
      </c>
      <c r="CS7" s="24">
        <v>28.77</v>
      </c>
      <c r="CT7" s="24">
        <v>26.22</v>
      </c>
      <c r="CU7" s="24">
        <v>26.12</v>
      </c>
      <c r="CV7" s="24">
        <v>27.81</v>
      </c>
      <c r="CW7" s="24">
        <v>30.09</v>
      </c>
      <c r="CX7" s="24">
        <v>99.49</v>
      </c>
      <c r="CY7" s="24">
        <v>99.46</v>
      </c>
      <c r="CZ7" s="24">
        <v>99.43</v>
      </c>
      <c r="DA7" s="24">
        <v>99.42</v>
      </c>
      <c r="DB7" s="24">
        <v>99.37</v>
      </c>
      <c r="DC7" s="24">
        <v>79.09</v>
      </c>
      <c r="DD7" s="24">
        <v>78.900000000000006</v>
      </c>
      <c r="DE7" s="24">
        <v>78.03</v>
      </c>
      <c r="DF7" s="24">
        <v>78.55</v>
      </c>
      <c r="DG7" s="24">
        <v>78.680000000000007</v>
      </c>
      <c r="DH7" s="24">
        <v>80.97</v>
      </c>
      <c r="DI7" s="24">
        <v>3.71</v>
      </c>
      <c r="DJ7" s="24">
        <v>6.69</v>
      </c>
      <c r="DK7" s="24">
        <v>9.8000000000000007</v>
      </c>
      <c r="DL7" s="24">
        <v>13.35</v>
      </c>
      <c r="DM7" s="24">
        <v>14.66</v>
      </c>
      <c r="DN7" s="24">
        <v>20.14</v>
      </c>
      <c r="DO7" s="24">
        <v>23.17</v>
      </c>
      <c r="DP7" s="24">
        <v>25.29</v>
      </c>
      <c r="DQ7" s="24">
        <v>28.31</v>
      </c>
      <c r="DR7" s="24">
        <v>23.92</v>
      </c>
      <c r="DS7" s="24">
        <v>26.63</v>
      </c>
      <c r="DT7" s="24">
        <v>0</v>
      </c>
      <c r="DU7" s="24">
        <v>0</v>
      </c>
      <c r="DV7" s="24">
        <v>0</v>
      </c>
      <c r="DW7" s="24">
        <v>0</v>
      </c>
      <c r="DX7" s="24">
        <v>0</v>
      </c>
      <c r="DY7" s="24">
        <v>0</v>
      </c>
      <c r="DZ7" s="24">
        <v>0</v>
      </c>
      <c r="EA7" s="24">
        <v>0</v>
      </c>
      <c r="EB7" s="24">
        <v>0</v>
      </c>
      <c r="EC7" s="24">
        <v>0</v>
      </c>
      <c r="ED7" s="24">
        <v>0</v>
      </c>
      <c r="EE7" s="24">
        <v>0</v>
      </c>
      <c r="EF7" s="24">
        <v>0</v>
      </c>
      <c r="EG7" s="24">
        <v>0</v>
      </c>
      <c r="EH7" s="24">
        <v>0</v>
      </c>
      <c r="EI7" s="24">
        <v>0</v>
      </c>
      <c r="EJ7" s="24">
        <v>1.6</v>
      </c>
      <c r="EK7" s="24">
        <v>0.01</v>
      </c>
      <c r="EL7" s="24">
        <v>0.01</v>
      </c>
      <c r="EM7" s="24">
        <v>0</v>
      </c>
      <c r="EN7" s="24">
        <v>0</v>
      </c>
      <c r="EO7" s="24">
        <v>0</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102</v>
      </c>
      <c r="C9" s="26" t="s">
        <v>103</v>
      </c>
      <c r="D9" s="26" t="s">
        <v>104</v>
      </c>
      <c r="E9" s="26" t="s">
        <v>105</v>
      </c>
      <c r="F9" s="26" t="s">
        <v>106</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107</v>
      </c>
    </row>
    <row r="12" spans="1:148" x14ac:dyDescent="0.15">
      <c r="B12">
        <v>1</v>
      </c>
      <c r="C12">
        <v>1</v>
      </c>
      <c r="D12">
        <v>2</v>
      </c>
      <c r="E12">
        <v>3</v>
      </c>
      <c r="F12">
        <v>4</v>
      </c>
      <c r="G12" t="s">
        <v>108</v>
      </c>
    </row>
    <row r="13" spans="1:148" x14ac:dyDescent="0.15">
      <c r="B13" t="s">
        <v>109</v>
      </c>
      <c r="C13" t="s">
        <v>110</v>
      </c>
      <c r="D13" t="s">
        <v>111</v>
      </c>
      <c r="E13" t="s">
        <v>109</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Metadata/LabelInfo.xml><?xml version="1.0" encoding="utf-8"?>
<clbl:labelList xmlns:clbl="http://schemas.microsoft.com/office/2020/mipLabelMetadata">
  <clbl:label id="{d5d2a240-8397-4433-8b3d-0c8a21ec22c7}" enabled="1" method="Privileged" siteId="{d4c26ad0-31e8-4560-af3c-a7ebcce77bcc}"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三井　博明</cp:lastModifiedBy>
  <dcterms:created xsi:type="dcterms:W3CDTF">2025-12-23T06:26:27Z</dcterms:created>
  <dcterms:modified xsi:type="dcterms:W3CDTF">2026-02-17T01:11:53Z</dcterms:modified>
  <cp:category/>
</cp:coreProperties>
</file>