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F9ED80CC-BC6D-4A53-B610-A3B424D4356F}" xr6:coauthVersionLast="47" xr6:coauthVersionMax="47" xr10:uidLastSave="{00000000-0000-0000-0000-000000000000}"/>
  <workbookProtection workbookAlgorithmName="SHA-512" workbookHashValue="x+SbsZaoVKXY5ATpbSmxrOB1jauMX9RG7CYHZLiE/FsT3Otubt3Mf6Dx2rcZKi5W286/vds8/LpNeJUF5laoRg==" workbookSaltValue="QJhWVE0nHn5AY/4g0HCkwg==" workbookSpinCount="100000" lockStructure="1"/>
  <bookViews>
    <workbookView xWindow="-27630" yWindow="-637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S6" i="5"/>
  <c r="AL8" i="4" s="1"/>
  <c r="R6" i="5"/>
  <c r="Q6" i="5"/>
  <c r="W10" i="4" s="1"/>
  <c r="P6" i="5"/>
  <c r="P10" i="4" s="1"/>
  <c r="O6" i="5"/>
  <c r="N6" i="5"/>
  <c r="B10" i="4" s="1"/>
  <c r="M6" i="5"/>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H85" i="4"/>
  <c r="F85" i="4"/>
  <c r="AT10" i="4"/>
  <c r="AD10" i="4"/>
  <c r="I10" i="4"/>
  <c r="BB8" i="4"/>
  <c r="AT8" i="4"/>
  <c r="AD8" i="4"/>
  <c r="W8" i="4"/>
  <c r="P8" i="4"/>
  <c r="I8" i="4"/>
</calcChain>
</file>

<file path=xl/sharedStrings.xml><?xml version="1.0" encoding="utf-8"?>
<sst xmlns="http://schemas.openxmlformats.org/spreadsheetml/2006/main" count="299" uniqueCount="114">
  <si>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</si>
  <si>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</si>
  <si>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</si>
  <si>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</si>
  <si>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</si>
  <si>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</si>
  <si>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</si>
  <si>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</si>
  <si>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</si>
  <si>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</si>
  <si>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</si>
  <si>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</si>
  <si>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</si>
  <si>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</si>
  <si>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</si>
  <si>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</si>
  <si>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</si>
  <si>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</si>
  <si>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</si>
  <si>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</si>
  <si>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</si>
  <si>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</si>
  <si>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</si>
  <si>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</si>
  <si>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</si>
  <si>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</si>
  <si>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</si>
  <si>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</si>
  <si>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</si>
  <si>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</si>
  <si>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</si>
  <si>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</si>
  <si>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</si>
  <si>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</si>
  <si>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</si>
  <si>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</si>
  <si>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</si>
  <si>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</si>
  <si>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</si>
  <si>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</si>
  <si>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</si>
  <si>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</si>
  <si>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</si>
  <si>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</si>
  <si>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③ 管渠改善率
　供用開始から30年程度経過しているが、長寿命化については未実施である。
　今後、ストックマネジメント計画を策定し、計画的に老朽化施設の改善に努める。</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</si>
  <si>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</si>
  <si>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</si>
  <si>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</si>
  <si>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</si>
  <si>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</si>
  <si>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</si>
  <si>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</si>
  <si>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</si>
  <si>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</si>
  <si>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</si>
  <si>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</si>
  <si>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</si>
  <si>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</si>
  <si>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</si>
  <si>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</si>
  <si>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</si>
  <si>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</si>
  <si>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</si>
  <si>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</si>
  <si>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</si>
  <si>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</si>
  <si>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</si>
  <si>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</si>
  <si>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</si>
  <si>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</si>
  <si>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</si>
  <si>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</si>
  <si>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</si>
  <si>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</si>
  <si>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</si>
  <si>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</si>
  <si>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</si>
  <si>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</si>
  <si>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</si>
  <si>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</si>
  <si>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</si>
  <si>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</si>
  <si>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</si>
  <si>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</si>
  <si>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経営の安定化を図るため、財源の確保と経費の節減等合理化をさらにすすめ、健全な下水道事業経営を目指す。
● 財源の確保
① 民間が開発する団地等の下水道接続促進
② 処理区域内の未接続家屋の下水道接続促進
③ 使用料金の収納率維持
● 経費の節減合理化
① 中期・長期の汚水処理計画(アクションプラン・平成28年度策定済)による計画的な下水道整備
② 公営企業会計導入による経営状況、資産状況の把握（令和5年4月より一部適用。）
③ 維持管理費の経費見直しを定期的に行うことによる経済的な維持管理と経費節減</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</si>
  <si>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</si>
  <si>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</si>
  <si>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</si>
  <si>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</si>
  <si>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</si>
  <si>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</si>
  <si>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</si>
  <si>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</si>
  <si>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</si>
  <si>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</si>
  <si>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</si>
  <si>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</si>
  <si>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山口県　田布施町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</si>
  <si>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</si>
  <si>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</si>
  <si>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</si>
  <si>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</si>
  <si>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</si>
  <si>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</si>
  <si>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</si>
  <si>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</si>
  <si>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</si>
  <si>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</si>
  <si>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</si>
  <si>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</si>
  <si>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</si>
  <si>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</si>
  <si>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</si>
  <si>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本町は、人口密集地が分散しているという地理的条件により建設コストや維持管理費が割高となる傾向がある。それに伴い汚水処理費も高くなり、類似団体と比較すると⑥汚水処理原価が高くなるとともに⑤経費回収率も低くなっている。また、毎年緩やかに人口が減少しており、料金収入(有収水量)は微減傾向にある。
①経常収支比率
　前年度と比較し悪化しているが、使用料収入に例年と大きな変化はなく、一般会計からの繰入額を精査したことによるもの。
⑤ 経費回収率
　使用料収入は大きく変わらないことに対し、汚水処理費が増加し、100%を大きく割り込んでいる。現在、適切な使用料水準であるか検討を行っている。
⑥ 汚水処理原価
　今年度は汚水処理費の増加により、汚水処理原価が引き上がった。流域下水道処理場の維持管理費増加が見込まれており、汚水処理費が更に増加していく見込み。
⑧ 水洗化率
　処理区域内の水洗化は順調に進んでおり、類似団体と比較しても高い。</t>
    <rPh sb="156" eb="159">
      <t>ゼンネンド</t>
    </rPh>
    <rPh sb="160" eb="162">
      <t>ヒカク</t>
    </rPh>
    <rPh sb="163" eb="165">
      <t>アッカ</t>
    </rPh>
    <rPh sb="198" eb="199">
      <t>ガク</t>
    </rPh>
    <rPh sb="200" eb="202">
      <t>セイサ</t>
    </rPh>
    <rPh sb="248" eb="250">
      <t>ゾウカ</t>
    </rPh>
    <rPh sb="257" eb="258">
      <t>オオ</t>
    </rPh>
    <rPh sb="260" eb="261">
      <t>ワ</t>
    </rPh>
    <rPh sb="262" eb="263">
      <t>コ</t>
    </rPh>
    <rPh sb="268" eb="270">
      <t>ゲンザイ</t>
    </rPh>
    <rPh sb="286" eb="287">
      <t>オコナ</t>
    </rPh>
    <rPh sb="313" eb="315">
      <t>ゾウカ</t>
    </rPh>
    <rPh sb="326" eb="327">
      <t>ヒ</t>
    </rPh>
    <rPh sb="328" eb="329">
      <t>ア</t>
    </rPh>
    <rPh sb="364" eb="365">
      <t>サラ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</si>
</sst>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quot;#,##0.00"/>
    <numFmt numFmtId="178" formatCode="#,##0.00;&quot;△&quot;#,##0.00;&quot;-&quot;"/>
    <numFmt numFmtId="179" formatCode="#,##0;&quot;△&quot;#,##0"/>
    <numFmt numFmtId="180"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0" fontId="0" fillId="3" borderId="2" xfId="0" applyFill="1" applyBorder="1" applyAlignment="1">
      <alignment vertical="center" shrinkToFit="1"/>
    </xf>
    <xf numFmtId="177" fontId="0" fillId="5"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78"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protection hidden="1"/>
    </xf>
    <xf numFmtId="177"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87-4C11-A464-1F3845F8DD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BB87-4C11-A464-1F3845F8DD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2E-4B66-8BDD-BEBA74FE7C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622E-4B66-8BDD-BEBA74FE7C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98.01</c:v>
                </c:pt>
                <c:pt idx="4">
                  <c:v>98</c:v>
                </c:pt>
              </c:numCache>
            </c:numRef>
          </c:val>
          <c:extLst>
            <c:ext xmlns:c16="http://schemas.microsoft.com/office/drawing/2014/chart" uri="{C3380CC4-5D6E-409C-BE32-E72D297353CC}">
              <c16:uniqueId val="{00000000-50B1-4F31-9B58-C01D7EEBBD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50B1-4F31-9B58-C01D7EEBBD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118.58</c:v>
                </c:pt>
                <c:pt idx="4">
                  <c:v>100.47</c:v>
                </c:pt>
              </c:numCache>
            </c:numRef>
          </c:val>
          <c:extLst>
            <c:ext xmlns:c16="http://schemas.microsoft.com/office/drawing/2014/chart" uri="{C3380CC4-5D6E-409C-BE32-E72D297353CC}">
              <c16:uniqueId val="{00000000-758B-4DDB-BFBA-AB781AED39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758B-4DDB-BFBA-AB781AED39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38.89</c:v>
                </c:pt>
                <c:pt idx="4">
                  <c:v>40.270000000000003</c:v>
                </c:pt>
              </c:numCache>
            </c:numRef>
          </c:val>
          <c:extLst>
            <c:ext xmlns:c16="http://schemas.microsoft.com/office/drawing/2014/chart" uri="{C3380CC4-5D6E-409C-BE32-E72D297353CC}">
              <c16:uniqueId val="{00000000-8930-4904-BD9E-A8303EA1C1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8930-4904-BD9E-A8303EA1C1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F5-432F-A2DB-EAC3BE3EA1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BF5-432F-A2DB-EAC3BE3EA1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733-4490-9F2A-9C215ED09F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2733-4490-9F2A-9C215ED09F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24.69</c:v>
                </c:pt>
                <c:pt idx="4">
                  <c:v>17.25</c:v>
                </c:pt>
              </c:numCache>
            </c:numRef>
          </c:val>
          <c:extLst>
            <c:ext xmlns:c16="http://schemas.microsoft.com/office/drawing/2014/chart" uri="{C3380CC4-5D6E-409C-BE32-E72D297353CC}">
              <c16:uniqueId val="{00000000-4345-4C59-A2DE-CE7FAF2758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4345-4C59-A2DE-CE7FAF2758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3138.03</c:v>
                </c:pt>
                <c:pt idx="4">
                  <c:v>3061.61</c:v>
                </c:pt>
              </c:numCache>
            </c:numRef>
          </c:val>
          <c:extLst>
            <c:ext xmlns:c16="http://schemas.microsoft.com/office/drawing/2014/chart" uri="{C3380CC4-5D6E-409C-BE32-E72D297353CC}">
              <c16:uniqueId val="{00000000-0435-40A7-870E-51B9EC9CB9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0435-40A7-870E-51B9EC9CB9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89.2</c:v>
                </c:pt>
                <c:pt idx="4">
                  <c:v>70.400000000000006</c:v>
                </c:pt>
              </c:numCache>
            </c:numRef>
          </c:val>
          <c:extLst>
            <c:ext xmlns:c16="http://schemas.microsoft.com/office/drawing/2014/chart" uri="{C3380CC4-5D6E-409C-BE32-E72D297353CC}">
              <c16:uniqueId val="{00000000-3495-429F-AD0F-4CA86332FF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3495-429F-AD0F-4CA86332FF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216.73</c:v>
                </c:pt>
                <c:pt idx="4">
                  <c:v>274.12</c:v>
                </c:pt>
              </c:numCache>
            </c:numRef>
          </c:val>
          <c:extLst>
            <c:ext xmlns:c16="http://schemas.microsoft.com/office/drawing/2014/chart" uri="{C3380CC4-5D6E-409C-BE32-E72D297353CC}">
              <c16:uniqueId val="{00000000-C007-4A76-98A8-0E2237FBE0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C007-4A76-98A8-0E2237FBE0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 zoomScale="85" zoomScaleNormal="85" workbookViewId="0">
      <selection activeCell="BG36" sqref="BG3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山口県　田布施町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Cd2</v>
      </c>
      <c r="X8" s="33"/>
      <c r="Y8" s="33"/>
      <c r="Z8" s="33"/>
      <c r="AA8" s="33"/>
      <c r="AB8" s="33"/>
      <c r="AC8" s="33"/>
      <c r="AD8" s="34" t="str">
        <f>データ!$M$6</f>
        <v>非設置</v>
      </c>
      <c r="AE8" s="34"/>
      <c r="AF8" s="34"/>
      <c r="AG8" s="34"/>
      <c r="AH8" s="34"/>
      <c r="AI8" s="34"/>
      <c r="AJ8" s="34"/>
      <c r="AK8" s="3"/>
      <c r="AL8" s="35">
        <f>データ!S6</f>
        <v>14033</v>
      </c>
      <c r="AM8" s="35"/>
      <c r="AN8" s="35"/>
      <c r="AO8" s="35"/>
      <c r="AP8" s="35"/>
      <c r="AQ8" s="35"/>
      <c r="AR8" s="35"/>
      <c r="AS8" s="35"/>
      <c r="AT8" s="36">
        <f>データ!T6</f>
        <v>50.42</v>
      </c>
      <c r="AU8" s="36"/>
      <c r="AV8" s="36"/>
      <c r="AW8" s="36"/>
      <c r="AX8" s="36"/>
      <c r="AY8" s="36"/>
      <c r="AZ8" s="36"/>
      <c r="BA8" s="36"/>
      <c r="BB8" s="36">
        <f>データ!U6</f>
        <v>278.32</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48.58</v>
      </c>
      <c r="J10" s="36"/>
      <c r="K10" s="36"/>
      <c r="L10" s="36"/>
      <c r="M10" s="36"/>
      <c r="N10" s="36"/>
      <c r="O10" s="36"/>
      <c r="P10" s="36">
        <f>データ!P6</f>
        <v>49.3</v>
      </c>
      <c r="Q10" s="36"/>
      <c r="R10" s="36"/>
      <c r="S10" s="36"/>
      <c r="T10" s="36"/>
      <c r="U10" s="36"/>
      <c r="V10" s="36"/>
      <c r="W10" s="36">
        <f>データ!Q6</f>
        <v>95.15</v>
      </c>
      <c r="X10" s="36"/>
      <c r="Y10" s="36"/>
      <c r="Z10" s="36"/>
      <c r="AA10" s="36"/>
      <c r="AB10" s="36"/>
      <c r="AC10" s="36"/>
      <c r="AD10" s="35">
        <f>データ!R6</f>
        <v>3938</v>
      </c>
      <c r="AE10" s="35"/>
      <c r="AF10" s="35"/>
      <c r="AG10" s="35"/>
      <c r="AH10" s="35"/>
      <c r="AI10" s="35"/>
      <c r="AJ10" s="35"/>
      <c r="AK10" s="2"/>
      <c r="AL10" s="35">
        <f>データ!V6</f>
        <v>6890</v>
      </c>
      <c r="AM10" s="35"/>
      <c r="AN10" s="35"/>
      <c r="AO10" s="35"/>
      <c r="AP10" s="35"/>
      <c r="AQ10" s="35"/>
      <c r="AR10" s="35"/>
      <c r="AS10" s="35"/>
      <c r="AT10" s="36">
        <f>データ!W6</f>
        <v>2.91</v>
      </c>
      <c r="AU10" s="36"/>
      <c r="AV10" s="36"/>
      <c r="AW10" s="36"/>
      <c r="AX10" s="36"/>
      <c r="AY10" s="36"/>
      <c r="AZ10" s="36"/>
      <c r="BA10" s="36"/>
      <c r="BB10" s="36">
        <f>データ!X6</f>
        <v>2367.6999999999998</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44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84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46</v>
      </c>
      <c r="C84" s="6"/>
      <c r="D84" s="6"/>
      <c r="E84" s="6" t="s">
        <v>48</v>
      </c>
      <c r="F84" s="6" t="s">
        <v>49</v>
      </c>
      <c r="G84" s="6" t="s">
        <v>50</v>
      </c>
      <c r="H84" s="6" t="s">
        <v>42</v>
      </c>
      <c r="I84" s="6" t="s">
        <v>8</v>
      </c>
      <c r="J84" s="6" t="s">
        <v>51</v>
      </c>
      <c r="K84" s="6" t="s">
        <v>52</v>
      </c>
      <c r="L84" s="6" t="s">
        <v>32</v>
      </c>
      <c r="M84" s="6" t="s">
        <v>35</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mY+eY54RX9WDXTlsIxRx1oAErUDw4f8sXRUNEO8xJb5meHazlEjBd6wyj1QLfa838utmYfdgWhuIxIJL2cMhLg==" saltValue="N+pajBRf1U0cxhy6pjB7u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60</v>
      </c>
      <c r="D3" s="16" t="s">
        <v>38</v>
      </c>
      <c r="E3" s="16" t="s">
        <v>4</v>
      </c>
      <c r="F3" s="16" t="s">
        <v>3</v>
      </c>
      <c r="G3" s="16" t="s">
        <v>24</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27</v>
      </c>
      <c r="AV4" s="72"/>
      <c r="AW4" s="72"/>
      <c r="AX4" s="72"/>
      <c r="AY4" s="72"/>
      <c r="AZ4" s="72"/>
      <c r="BA4" s="72"/>
      <c r="BB4" s="72"/>
      <c r="BC4" s="72"/>
      <c r="BD4" s="72"/>
      <c r="BE4" s="72"/>
      <c r="BF4" s="72" t="s">
        <v>64</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353434</v>
      </c>
      <c r="D6" s="19">
        <f t="shared" si="1"/>
        <v>46</v>
      </c>
      <c r="E6" s="19">
        <f t="shared" si="1"/>
        <v>17</v>
      </c>
      <c r="F6" s="19">
        <f t="shared" si="1"/>
        <v>1</v>
      </c>
      <c r="G6" s="19">
        <f t="shared" si="1"/>
        <v>0</v>
      </c>
      <c r="H6" s="19" t="str">
        <f t="shared" si="1"/>
        <v>山口県　田布施町</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48.58</v>
      </c>
      <c r="P6" s="23">
        <f t="shared" si="1"/>
        <v>49.3</v>
      </c>
      <c r="Q6" s="23">
        <f t="shared" si="1"/>
        <v>95.15</v>
      </c>
      <c r="R6" s="23">
        <f t="shared" si="1"/>
        <v>3938</v>
      </c>
      <c r="S6" s="23">
        <f t="shared" si="1"/>
        <v>14033</v>
      </c>
      <c r="T6" s="23">
        <f t="shared" si="1"/>
        <v>50.42</v>
      </c>
      <c r="U6" s="23">
        <f t="shared" si="1"/>
        <v>278.32</v>
      </c>
      <c r="V6" s="23">
        <f t="shared" si="1"/>
        <v>6890</v>
      </c>
      <c r="W6" s="23">
        <f t="shared" si="1"/>
        <v>2.91</v>
      </c>
      <c r="X6" s="23">
        <f t="shared" si="1"/>
        <v>2367.6999999999998</v>
      </c>
      <c r="Y6" s="27" t="str">
        <f t="shared" ref="Y6:AH6" si="2">IF(Y7="",NA(),Y7)</f>
        <v>-</v>
      </c>
      <c r="Z6" s="27" t="str">
        <f t="shared" si="2"/>
        <v>-</v>
      </c>
      <c r="AA6" s="27" t="str">
        <f t="shared" si="2"/>
        <v>-</v>
      </c>
      <c r="AB6" s="27">
        <f t="shared" si="2"/>
        <v>118.58</v>
      </c>
      <c r="AC6" s="27">
        <f t="shared" si="2"/>
        <v>100.47</v>
      </c>
      <c r="AD6" s="27" t="str">
        <f t="shared" si="2"/>
        <v>-</v>
      </c>
      <c r="AE6" s="27" t="str">
        <f t="shared" si="2"/>
        <v>-</v>
      </c>
      <c r="AF6" s="27" t="str">
        <f t="shared" si="2"/>
        <v>-</v>
      </c>
      <c r="AG6" s="27">
        <f t="shared" si="2"/>
        <v>107.04</v>
      </c>
      <c r="AH6" s="27">
        <f t="shared" si="2"/>
        <v>107.83</v>
      </c>
      <c r="AI6" s="23" t="str">
        <f>IF(AI7="","",IF(AI7="-","【-】","【"&amp;SUBSTITUTE(TEXT(AI7,"#,##0.00"),"-","△")&amp;"】"))</f>
        <v>【105.36】</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37.43</v>
      </c>
      <c r="AS6" s="27">
        <f t="shared" si="3"/>
        <v>30.17</v>
      </c>
      <c r="AT6" s="23" t="str">
        <f>IF(AT7="","",IF(AT7="-","【-】","【"&amp;SUBSTITUTE(TEXT(AT7,"#,##0.00"),"-","△")&amp;"】"))</f>
        <v>【3.12】</v>
      </c>
      <c r="AU6" s="27" t="str">
        <f t="shared" ref="AU6:BD6" si="4">IF(AU7="",NA(),AU7)</f>
        <v>-</v>
      </c>
      <c r="AV6" s="27" t="str">
        <f t="shared" si="4"/>
        <v>-</v>
      </c>
      <c r="AW6" s="27" t="str">
        <f t="shared" si="4"/>
        <v>-</v>
      </c>
      <c r="AX6" s="27">
        <f t="shared" si="4"/>
        <v>24.69</v>
      </c>
      <c r="AY6" s="27">
        <f t="shared" si="4"/>
        <v>17.25</v>
      </c>
      <c r="AZ6" s="27" t="str">
        <f t="shared" si="4"/>
        <v>-</v>
      </c>
      <c r="BA6" s="27" t="str">
        <f t="shared" si="4"/>
        <v>-</v>
      </c>
      <c r="BB6" s="27" t="str">
        <f t="shared" si="4"/>
        <v>-</v>
      </c>
      <c r="BC6" s="27">
        <f t="shared" si="4"/>
        <v>57.42</v>
      </c>
      <c r="BD6" s="27">
        <f t="shared" si="4"/>
        <v>56.13</v>
      </c>
      <c r="BE6" s="23" t="str">
        <f>IF(BE7="","",IF(BE7="-","【-】","【"&amp;SUBSTITUTE(TEXT(BE7,"#,##0.00"),"-","△")&amp;"】"))</f>
        <v>【82.75】</v>
      </c>
      <c r="BF6" s="27" t="str">
        <f t="shared" ref="BF6:BO6" si="5">IF(BF7="",NA(),BF7)</f>
        <v>-</v>
      </c>
      <c r="BG6" s="27" t="str">
        <f t="shared" si="5"/>
        <v>-</v>
      </c>
      <c r="BH6" s="27" t="str">
        <f t="shared" si="5"/>
        <v>-</v>
      </c>
      <c r="BI6" s="27">
        <f t="shared" si="5"/>
        <v>3138.03</v>
      </c>
      <c r="BJ6" s="27">
        <f t="shared" si="5"/>
        <v>3061.61</v>
      </c>
      <c r="BK6" s="27" t="str">
        <f t="shared" si="5"/>
        <v>-</v>
      </c>
      <c r="BL6" s="27" t="str">
        <f t="shared" si="5"/>
        <v>-</v>
      </c>
      <c r="BM6" s="27" t="str">
        <f t="shared" si="5"/>
        <v>-</v>
      </c>
      <c r="BN6" s="27">
        <f t="shared" si="5"/>
        <v>1174.6099999999999</v>
      </c>
      <c r="BO6" s="27">
        <f t="shared" si="5"/>
        <v>1343.89</v>
      </c>
      <c r="BP6" s="23" t="str">
        <f>IF(BP7="","",IF(BP7="-","【-】","【"&amp;SUBSTITUTE(TEXT(BP7,"#,##0.00"),"-","△")&amp;"】"))</f>
        <v>【602.56】</v>
      </c>
      <c r="BQ6" s="27" t="str">
        <f t="shared" ref="BQ6:BZ6" si="6">IF(BQ7="",NA(),BQ7)</f>
        <v>-</v>
      </c>
      <c r="BR6" s="27" t="str">
        <f t="shared" si="6"/>
        <v>-</v>
      </c>
      <c r="BS6" s="27" t="str">
        <f t="shared" si="6"/>
        <v>-</v>
      </c>
      <c r="BT6" s="27">
        <f t="shared" si="6"/>
        <v>89.2</v>
      </c>
      <c r="BU6" s="27">
        <f t="shared" si="6"/>
        <v>70.400000000000006</v>
      </c>
      <c r="BV6" s="27" t="str">
        <f t="shared" si="6"/>
        <v>-</v>
      </c>
      <c r="BW6" s="27" t="str">
        <f t="shared" si="6"/>
        <v>-</v>
      </c>
      <c r="BX6" s="27" t="str">
        <f t="shared" si="6"/>
        <v>-</v>
      </c>
      <c r="BY6" s="27">
        <f t="shared" si="6"/>
        <v>75.41</v>
      </c>
      <c r="BZ6" s="27">
        <f t="shared" si="6"/>
        <v>72.84</v>
      </c>
      <c r="CA6" s="23" t="str">
        <f>IF(CA7="","",IF(CA7="-","【-】","【"&amp;SUBSTITUTE(TEXT(CA7,"#,##0.00"),"-","△")&amp;"】"))</f>
        <v>【97.94】</v>
      </c>
      <c r="CB6" s="27" t="str">
        <f t="shared" ref="CB6:CK6" si="7">IF(CB7="",NA(),CB7)</f>
        <v>-</v>
      </c>
      <c r="CC6" s="27" t="str">
        <f t="shared" si="7"/>
        <v>-</v>
      </c>
      <c r="CD6" s="27" t="str">
        <f t="shared" si="7"/>
        <v>-</v>
      </c>
      <c r="CE6" s="27">
        <f t="shared" si="7"/>
        <v>216.73</v>
      </c>
      <c r="CF6" s="27">
        <f t="shared" si="7"/>
        <v>274.12</v>
      </c>
      <c r="CG6" s="27" t="str">
        <f t="shared" si="7"/>
        <v>-</v>
      </c>
      <c r="CH6" s="27" t="str">
        <f t="shared" si="7"/>
        <v>-</v>
      </c>
      <c r="CI6" s="27" t="str">
        <f t="shared" si="7"/>
        <v>-</v>
      </c>
      <c r="CJ6" s="27">
        <f t="shared" si="7"/>
        <v>223.48</v>
      </c>
      <c r="CK6" s="27">
        <f t="shared" si="7"/>
        <v>232.33</v>
      </c>
      <c r="CL6" s="23" t="str">
        <f>IF(CL7="","",IF(CL7="-","【-】","【"&amp;SUBSTITUTE(TEXT(CL7,"#,##0.00"),"-","△")&amp;"】"))</f>
        <v>【140.98】</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f t="shared" si="8"/>
        <v>48.03</v>
      </c>
      <c r="CV6" s="27">
        <f t="shared" si="8"/>
        <v>48.92</v>
      </c>
      <c r="CW6" s="23" t="str">
        <f>IF(CW7="","",IF(CW7="-","【-】","【"&amp;SUBSTITUTE(TEXT(CW7,"#,##0.00"),"-","△")&amp;"】"))</f>
        <v>【60.13】</v>
      </c>
      <c r="CX6" s="27" t="str">
        <f t="shared" ref="CX6:DG6" si="9">IF(CX7="",NA(),CX7)</f>
        <v>-</v>
      </c>
      <c r="CY6" s="27" t="str">
        <f t="shared" si="9"/>
        <v>-</v>
      </c>
      <c r="CZ6" s="27" t="str">
        <f t="shared" si="9"/>
        <v>-</v>
      </c>
      <c r="DA6" s="27">
        <f t="shared" si="9"/>
        <v>98.01</v>
      </c>
      <c r="DB6" s="27">
        <f t="shared" si="9"/>
        <v>98</v>
      </c>
      <c r="DC6" s="27" t="str">
        <f t="shared" si="9"/>
        <v>-</v>
      </c>
      <c r="DD6" s="27" t="str">
        <f t="shared" si="9"/>
        <v>-</v>
      </c>
      <c r="DE6" s="27" t="str">
        <f t="shared" si="9"/>
        <v>-</v>
      </c>
      <c r="DF6" s="27">
        <f t="shared" si="9"/>
        <v>80.95</v>
      </c>
      <c r="DG6" s="27">
        <f t="shared" si="9"/>
        <v>80.760000000000005</v>
      </c>
      <c r="DH6" s="23" t="str">
        <f>IF(DH7="","",IF(DH7="-","【-】","【"&amp;SUBSTITUTE(TEXT(DH7,"#,##0.00"),"-","△")&amp;"】"))</f>
        <v>【96.00】</v>
      </c>
      <c r="DI6" s="27" t="str">
        <f t="shared" ref="DI6:DR6" si="10">IF(DI7="",NA(),DI7)</f>
        <v>-</v>
      </c>
      <c r="DJ6" s="27" t="str">
        <f t="shared" si="10"/>
        <v>-</v>
      </c>
      <c r="DK6" s="27" t="str">
        <f t="shared" si="10"/>
        <v>-</v>
      </c>
      <c r="DL6" s="27">
        <f t="shared" si="10"/>
        <v>38.89</v>
      </c>
      <c r="DM6" s="27">
        <f t="shared" si="10"/>
        <v>40.270000000000003</v>
      </c>
      <c r="DN6" s="27" t="str">
        <f t="shared" si="10"/>
        <v>-</v>
      </c>
      <c r="DO6" s="27" t="str">
        <f t="shared" si="10"/>
        <v>-</v>
      </c>
      <c r="DP6" s="27" t="str">
        <f t="shared" si="10"/>
        <v>-</v>
      </c>
      <c r="DQ6" s="27">
        <f t="shared" si="10"/>
        <v>23.37</v>
      </c>
      <c r="DR6" s="27">
        <f t="shared" si="10"/>
        <v>22.1</v>
      </c>
      <c r="DS6" s="23" t="str">
        <f>IF(DS7="","",IF(DS7="-","【-】","【"&amp;SUBSTITUTE(TEXT(DS7,"#,##0.00"),"-","△")&amp;"】"))</f>
        <v>【42.20】</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3">
        <f t="shared" si="11"/>
        <v>0</v>
      </c>
      <c r="EC6" s="23">
        <f t="shared" si="11"/>
        <v>0</v>
      </c>
      <c r="ED6" s="23" t="str">
        <f>IF(ED7="","",IF(ED7="-","【-】","【"&amp;SUBSTITUTE(TEXT(ED7,"#,##0.00"),"-","△")&amp;"】"))</f>
        <v>【9.46】</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0.1</v>
      </c>
      <c r="EN6" s="27">
        <f t="shared" si="12"/>
        <v>0.04</v>
      </c>
      <c r="EO6" s="23" t="str">
        <f>IF(EO7="","",IF(EO7="-","【-】","【"&amp;SUBSTITUTE(TEXT(EO7,"#,##0.00"),"-","△")&amp;"】"))</f>
        <v>【0.19】</v>
      </c>
    </row>
    <row r="7" spans="1:148" s="13" customFormat="1" x14ac:dyDescent="0.15">
      <c r="A7" s="14"/>
      <c r="B7" s="20">
        <v>2024</v>
      </c>
      <c r="C7" s="20">
        <v>353434</v>
      </c>
      <c r="D7" s="20">
        <v>46</v>
      </c>
      <c r="E7" s="20">
        <v>17</v>
      </c>
      <c r="F7" s="20">
        <v>1</v>
      </c>
      <c r="G7" s="20">
        <v>0</v>
      </c>
      <c r="H7" s="20" t="s">
        <v>97</v>
      </c>
      <c r="I7" s="20" t="s">
        <v>98</v>
      </c>
      <c r="J7" s="20" t="s">
        <v>99</v>
      </c>
      <c r="K7" s="20" t="s">
        <v>100</v>
      </c>
      <c r="L7" s="20" t="s">
        <v>101</v>
      </c>
      <c r="M7" s="20" t="s">
        <v>102</v>
      </c>
      <c r="N7" s="24" t="s">
        <v>103</v>
      </c>
      <c r="O7" s="24">
        <v>48.58</v>
      </c>
      <c r="P7" s="24">
        <v>49.3</v>
      </c>
      <c r="Q7" s="24">
        <v>95.15</v>
      </c>
      <c r="R7" s="24">
        <v>3938</v>
      </c>
      <c r="S7" s="24">
        <v>14033</v>
      </c>
      <c r="T7" s="24">
        <v>50.42</v>
      </c>
      <c r="U7" s="24">
        <v>278.32</v>
      </c>
      <c r="V7" s="24">
        <v>6890</v>
      </c>
      <c r="W7" s="24">
        <v>2.91</v>
      </c>
      <c r="X7" s="24">
        <v>2367.6999999999998</v>
      </c>
      <c r="Y7" s="24" t="s">
        <v>103</v>
      </c>
      <c r="Z7" s="24" t="s">
        <v>103</v>
      </c>
      <c r="AA7" s="24" t="s">
        <v>103</v>
      </c>
      <c r="AB7" s="24">
        <v>118.58</v>
      </c>
      <c r="AC7" s="24">
        <v>100.47</v>
      </c>
      <c r="AD7" s="24" t="s">
        <v>103</v>
      </c>
      <c r="AE7" s="24" t="s">
        <v>103</v>
      </c>
      <c r="AF7" s="24" t="s">
        <v>103</v>
      </c>
      <c r="AG7" s="24">
        <v>107.04</v>
      </c>
      <c r="AH7" s="24">
        <v>107.83</v>
      </c>
      <c r="AI7" s="24">
        <v>105.36</v>
      </c>
      <c r="AJ7" s="24" t="s">
        <v>103</v>
      </c>
      <c r="AK7" s="24" t="s">
        <v>103</v>
      </c>
      <c r="AL7" s="24" t="s">
        <v>103</v>
      </c>
      <c r="AM7" s="24">
        <v>0</v>
      </c>
      <c r="AN7" s="24">
        <v>0</v>
      </c>
      <c r="AO7" s="24" t="s">
        <v>103</v>
      </c>
      <c r="AP7" s="24" t="s">
        <v>103</v>
      </c>
      <c r="AQ7" s="24" t="s">
        <v>103</v>
      </c>
      <c r="AR7" s="24">
        <v>37.43</v>
      </c>
      <c r="AS7" s="24">
        <v>30.17</v>
      </c>
      <c r="AT7" s="24">
        <v>3.12</v>
      </c>
      <c r="AU7" s="24" t="s">
        <v>103</v>
      </c>
      <c r="AV7" s="24" t="s">
        <v>103</v>
      </c>
      <c r="AW7" s="24" t="s">
        <v>103</v>
      </c>
      <c r="AX7" s="24">
        <v>24.69</v>
      </c>
      <c r="AY7" s="24">
        <v>17.25</v>
      </c>
      <c r="AZ7" s="24" t="s">
        <v>103</v>
      </c>
      <c r="BA7" s="24" t="s">
        <v>103</v>
      </c>
      <c r="BB7" s="24" t="s">
        <v>103</v>
      </c>
      <c r="BC7" s="24">
        <v>57.42</v>
      </c>
      <c r="BD7" s="24">
        <v>56.13</v>
      </c>
      <c r="BE7" s="24">
        <v>82.75</v>
      </c>
      <c r="BF7" s="24" t="s">
        <v>103</v>
      </c>
      <c r="BG7" s="24" t="s">
        <v>103</v>
      </c>
      <c r="BH7" s="24" t="s">
        <v>103</v>
      </c>
      <c r="BI7" s="24">
        <v>3138.03</v>
      </c>
      <c r="BJ7" s="24">
        <v>3061.61</v>
      </c>
      <c r="BK7" s="24" t="s">
        <v>103</v>
      </c>
      <c r="BL7" s="24" t="s">
        <v>103</v>
      </c>
      <c r="BM7" s="24" t="s">
        <v>103</v>
      </c>
      <c r="BN7" s="24">
        <v>1174.6099999999999</v>
      </c>
      <c r="BO7" s="24">
        <v>1343.89</v>
      </c>
      <c r="BP7" s="24">
        <v>602.55999999999995</v>
      </c>
      <c r="BQ7" s="24" t="s">
        <v>103</v>
      </c>
      <c r="BR7" s="24" t="s">
        <v>103</v>
      </c>
      <c r="BS7" s="24" t="s">
        <v>103</v>
      </c>
      <c r="BT7" s="24">
        <v>89.2</v>
      </c>
      <c r="BU7" s="24">
        <v>70.400000000000006</v>
      </c>
      <c r="BV7" s="24" t="s">
        <v>103</v>
      </c>
      <c r="BW7" s="24" t="s">
        <v>103</v>
      </c>
      <c r="BX7" s="24" t="s">
        <v>103</v>
      </c>
      <c r="BY7" s="24">
        <v>75.41</v>
      </c>
      <c r="BZ7" s="24">
        <v>72.84</v>
      </c>
      <c r="CA7" s="24">
        <v>97.94</v>
      </c>
      <c r="CB7" s="24" t="s">
        <v>103</v>
      </c>
      <c r="CC7" s="24" t="s">
        <v>103</v>
      </c>
      <c r="CD7" s="24" t="s">
        <v>103</v>
      </c>
      <c r="CE7" s="24">
        <v>216.73</v>
      </c>
      <c r="CF7" s="24">
        <v>274.12</v>
      </c>
      <c r="CG7" s="24" t="s">
        <v>103</v>
      </c>
      <c r="CH7" s="24" t="s">
        <v>103</v>
      </c>
      <c r="CI7" s="24" t="s">
        <v>103</v>
      </c>
      <c r="CJ7" s="24">
        <v>223.48</v>
      </c>
      <c r="CK7" s="24">
        <v>232.33</v>
      </c>
      <c r="CL7" s="24">
        <v>140.97999999999999</v>
      </c>
      <c r="CM7" s="24" t="s">
        <v>103</v>
      </c>
      <c r="CN7" s="24" t="s">
        <v>103</v>
      </c>
      <c r="CO7" s="24" t="s">
        <v>103</v>
      </c>
      <c r="CP7" s="24" t="s">
        <v>103</v>
      </c>
      <c r="CQ7" s="24" t="s">
        <v>103</v>
      </c>
      <c r="CR7" s="24" t="s">
        <v>103</v>
      </c>
      <c r="CS7" s="24" t="s">
        <v>103</v>
      </c>
      <c r="CT7" s="24" t="s">
        <v>103</v>
      </c>
      <c r="CU7" s="24">
        <v>48.03</v>
      </c>
      <c r="CV7" s="24">
        <v>48.92</v>
      </c>
      <c r="CW7" s="24">
        <v>60.13</v>
      </c>
      <c r="CX7" s="24" t="s">
        <v>103</v>
      </c>
      <c r="CY7" s="24" t="s">
        <v>103</v>
      </c>
      <c r="CZ7" s="24" t="s">
        <v>103</v>
      </c>
      <c r="DA7" s="24">
        <v>98.01</v>
      </c>
      <c r="DB7" s="24">
        <v>98</v>
      </c>
      <c r="DC7" s="24" t="s">
        <v>103</v>
      </c>
      <c r="DD7" s="24" t="s">
        <v>103</v>
      </c>
      <c r="DE7" s="24" t="s">
        <v>103</v>
      </c>
      <c r="DF7" s="24">
        <v>80.95</v>
      </c>
      <c r="DG7" s="24">
        <v>80.760000000000005</v>
      </c>
      <c r="DH7" s="24">
        <v>96</v>
      </c>
      <c r="DI7" s="24" t="s">
        <v>103</v>
      </c>
      <c r="DJ7" s="24" t="s">
        <v>103</v>
      </c>
      <c r="DK7" s="24" t="s">
        <v>103</v>
      </c>
      <c r="DL7" s="24">
        <v>38.89</v>
      </c>
      <c r="DM7" s="24">
        <v>40.270000000000003</v>
      </c>
      <c r="DN7" s="24" t="s">
        <v>103</v>
      </c>
      <c r="DO7" s="24" t="s">
        <v>103</v>
      </c>
      <c r="DP7" s="24" t="s">
        <v>103</v>
      </c>
      <c r="DQ7" s="24">
        <v>23.37</v>
      </c>
      <c r="DR7" s="24">
        <v>22.1</v>
      </c>
      <c r="DS7" s="24">
        <v>42.2</v>
      </c>
      <c r="DT7" s="24" t="s">
        <v>103</v>
      </c>
      <c r="DU7" s="24" t="s">
        <v>103</v>
      </c>
      <c r="DV7" s="24" t="s">
        <v>103</v>
      </c>
      <c r="DW7" s="24">
        <v>0</v>
      </c>
      <c r="DX7" s="24">
        <v>0</v>
      </c>
      <c r="DY7" s="24" t="s">
        <v>103</v>
      </c>
      <c r="DZ7" s="24" t="s">
        <v>103</v>
      </c>
      <c r="EA7" s="24" t="s">
        <v>103</v>
      </c>
      <c r="EB7" s="24">
        <v>0</v>
      </c>
      <c r="EC7" s="24">
        <v>0</v>
      </c>
      <c r="ED7" s="24">
        <v>9.4600000000000009</v>
      </c>
      <c r="EE7" s="24" t="s">
        <v>103</v>
      </c>
      <c r="EF7" s="24" t="s">
        <v>103</v>
      </c>
      <c r="EG7" s="24" t="s">
        <v>103</v>
      </c>
      <c r="EH7" s="24">
        <v>0</v>
      </c>
      <c r="EI7" s="24">
        <v>0</v>
      </c>
      <c r="EJ7" s="24" t="s">
        <v>103</v>
      </c>
      <c r="EK7" s="24" t="s">
        <v>103</v>
      </c>
      <c r="EL7" s="24" t="s">
        <v>103</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109</v>
      </c>
    </row>
    <row r="12" spans="1:148" x14ac:dyDescent="0.15">
      <c r="B12">
        <v>1</v>
      </c>
      <c r="C12">
        <v>1</v>
      </c>
      <c r="D12">
        <v>2</v>
      </c>
      <c r="E12">
        <v>3</v>
      </c>
      <c r="F12">
        <v>4</v>
      </c>
      <c r="G12" t="s">
        <v>110</v>
      </c>
    </row>
    <row r="13" spans="1:148" x14ac:dyDescent="0.15">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三井　博明</cp:lastModifiedBy>
  <dcterms:created xsi:type="dcterms:W3CDTF">2025-12-23T06:04:51Z</dcterms:created>
  <dcterms:modified xsi:type="dcterms:W3CDTF">2026-02-17T01:14:12Z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2026-01-20T02:26:56Z</vt:filetime>
  </property>
</Properties>
</file>