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0.17.41.28\share\04 地方債・公営企業班\12 経営比較分析表\R07経営比較分析\999 最終版\04 下水道事業\01 法適用\"/>
    </mc:Choice>
  </mc:AlternateContent>
  <xr:revisionPtr revIDLastSave="0" documentId="13_ncr:1_{5DB20184-44E9-48BE-8149-9025B7046864}" xr6:coauthVersionLast="47" xr6:coauthVersionMax="47" xr10:uidLastSave="{00000000-0000-0000-0000-000000000000}"/>
  <workbookProtection workbookAlgorithmName="SHA-512" workbookHashValue="HBB2GJBupWLz2ee9vYFdOnZFaj3oG42Z8uBMkF4MMwfpNj+gbJjq7dkrCgsvygvlVo1rYrCxZ/qIIGhA1uW3fQ==" workbookSaltValue="lv0SaCz+laxi8CzNNLhOXQ==" workbookSpinCount="100000" lockStructure="1"/>
  <bookViews>
    <workbookView xWindow="-26295" yWindow="-5040" windowWidth="20730" windowHeight="110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Q6" i="5"/>
  <c r="W10" i="4" s="1"/>
  <c r="P6" i="5"/>
  <c r="P10" i="4" s="1"/>
  <c r="O6" i="5"/>
  <c r="I10" i="4" s="1"/>
  <c r="N6" i="5"/>
  <c r="B10" i="4" s="1"/>
  <c r="M6" i="5"/>
  <c r="AD8" i="4" s="1"/>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J85" i="4"/>
  <c r="G85" i="4"/>
  <c r="F85" i="4"/>
  <c r="AD10" i="4"/>
  <c r="I8" i="4"/>
  <c r="B8"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<sst xmlns="http://schemas.openxmlformats.org/spreadsheetml/2006/main" count="319" uniqueCount="116">
  <si>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</si>
  <si>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</si>
  <si>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</si>
  <si>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</si>
  <si>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</si>
  <si>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</si>
  <si>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</si>
  <si>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</si>
  <si>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</si>
  <si>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</si>
  <si>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</si>
  <si>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</si>
  <si>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</si>
  <si>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</si>
  <si>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</si>
  <si>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</si>
  <si>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</si>
  <si>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</si>
  <si>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</si>
  <si>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</si>
  <si>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</si>
  <si>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</si>
  <si>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</si>
  <si>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</si>
  <si>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</si>
  <si>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</si>
  <si>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</si>
  <si>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</si>
  <si>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</si>
  <si>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</si>
  <si>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</si>
  <si>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</si>
  <si>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</si>
  <si>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</si>
  <si>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</si>
  <si>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</si>
  <si>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</si>
  <si>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</si>
  <si>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</si>
  <si>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</si>
  <si>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</si>
  <si>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</si>
  <si>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</si>
  <si>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</si>
  <si>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</si>
  <si>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</si>
  <si>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</si>
  <si>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</si>
  <si>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</si>
  <si>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</si>
  <si>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</si>
  <si>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</si>
  <si>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</si>
  <si>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</si>
  <si>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</si>
  <si>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</si>
  <si>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</si>
  <si>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</si>
  <si>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</si>
  <si>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</si>
  <si>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</si>
  <si>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</si>
  <si>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</si>
  <si>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</si>
  <si>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</si>
  <si>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</si>
  <si>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</si>
  <si>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</si>
  <si>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</si>
  <si>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</si>
  <si>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</si>
  <si>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</si>
  <si>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</si>
  <si>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</si>
  <si>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</si>
  <si>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</si>
  <si>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</si>
  <si>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</si>
  <si>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</si>
  <si>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</si>
  <si>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</si>
  <si>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</si>
  <si>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</si>
  <si>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</si>
  <si>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</si>
  <si>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</si>
  <si>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</si>
  <si>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</si>
  <si>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</si>
  <si>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</si>
  <si>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</si>
  <si>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</si>
  <si>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</si>
  <si>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</si>
  <si>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</si>
  <si>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阿武町</t>
  </si>
  <si>
    <t>法適用</t>
  </si>
  <si>
    <t>下水道事業</t>
  </si>
  <si>
    <t>漁業集落排水</t>
  </si>
  <si>
    <t>H1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</si>
  <si>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</si>
  <si>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</si>
  <si>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</si>
  <si>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</si>
  <si>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</si>
  <si>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</si>
  <si>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</si>
  <si>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</si>
  <si>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</si>
  <si>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</si>
  <si>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</si>
  <si>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</si>
  <si>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</si>
  <si>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人口や世帯の減少が著しい状況下、健全運営のハードルは高いが、今後の人口減少・需要予測等を踏まえながら、年度毎の現状把握をおこない、機能診断及び最適整備構想のもと、長寿命化等計画的な施設の改善及び維持管理に努める。公営企業会計に移行したことにより収支の可視化が可能となるため、可能な限り効率化を図り、適宜利用料金の見直し等、一層の健全化を図ることとしている。</t>
    <rPh sb="52" eb="54">
      <t>ネンド</t>
    </rPh>
    <rPh sb="54" eb="55">
      <t>ゴト</t>
    </rPh>
    <rPh sb="123" eb="125">
      <t>シュウシ</t>
    </rPh>
    <rPh sb="126" eb="129">
      <t>カシカ</t>
    </rPh>
    <rPh sb="130" eb="132">
      <t>カノウ</t>
    </rPh>
    <rPh sb="162" eb="164">
      <t>イッソウ</t>
    </rPh>
    <rPh sb="165" eb="168">
      <t>ケンゼンカ</t>
    </rPh>
    <rPh sb="169" eb="170">
      <t>ハカ</t>
    </rPh>
    <phoneticPr fontId="4"/>
  </si>
  <si>
    <t xml:space="preserve"> 町が管理する漁業集落排水施設は3地区あるが、竣工年度は平成元年から平成10年で、もっとも古い施設は30年以上経過しており、すべての地区で機能保全計画に基づき、計画的に改修を行っている。1地区は概ねの改修を終え、その他の2地区について令和6年度から設計、工事を現在も並行して行っている。</t>
    <rPh sb="53" eb="55">
      <t>イジョウ</t>
    </rPh>
    <rPh sb="66" eb="68">
      <t>チク</t>
    </rPh>
    <rPh sb="69" eb="71">
      <t>キノウ</t>
    </rPh>
    <rPh sb="71" eb="73">
      <t>ホゼン</t>
    </rPh>
    <rPh sb="73" eb="75">
      <t>ケイカク</t>
    </rPh>
    <rPh sb="76" eb="77">
      <t>モト</t>
    </rPh>
    <rPh sb="94" eb="96">
      <t>チク</t>
    </rPh>
    <rPh sb="97" eb="98">
      <t>オオム</t>
    </rPh>
    <rPh sb="100" eb="102">
      <t>カイシュウ</t>
    </rPh>
    <rPh sb="103" eb="104">
      <t>オ</t>
    </rPh>
    <rPh sb="117" eb="119">
      <t>レイワ</t>
    </rPh>
    <rPh sb="120" eb="122">
      <t>ネンド</t>
    </rPh>
    <rPh sb="124" eb="126">
      <t>セッケイ</t>
    </rPh>
    <rPh sb="127" eb="129">
      <t>コウジ</t>
    </rPh>
    <rPh sb="130" eb="132">
      <t>ゲンザイ</t>
    </rPh>
    <rPh sb="133" eb="135">
      <t>ヘイコウ</t>
    </rPh>
    <rPh sb="137" eb="138">
      <t>オコナ</t>
    </rPh>
    <phoneticPr fontId="4"/>
  </si>
  <si>
    <t>・経常収支比率は、使用料収入は人口減により減少しているほか、物価高による委託料の増加等により、一般会計からの補助金により黒字化しているのが実情。公営企業会計移行により、収益的収支の可視化により使用料の見直しや、維持管理に係る費用の抑制を図るべきである。経営戦略の策定を実施し、計画的な機械設備の更新等による汚水処理の効率向上を進める一方で使用料の見直しも含め、より一層経営改善の取組が不可欠である。
・企業債残高対事業規模比率は、事業開始が早かったことから起債の償還も進んだことで、類似団体の平均値を大きく下回っている。今後は機能保全のための事業が進んで行く中で、新たな起債の借入を行う予定だが、今後経営を圧迫しないよう計画的に行う必要がある。
・経費回収率は、全国平均を上回っているが、実態としては一般会計からの補助金を充当している。今後も維持管理費を抑える対策を検討する。
・汚水処理原価については全国平均を下回っているものの、施設の保全整備を行っていないためで、老朽化が進んでおり今後改修をしていく必要がある。
・施設利用率及び水洗化率ともに、全国平均は上回っているが、空き家の増加等で減少。今後も未加入者の調査、新規繋ぎ込みへの周知等に取組むことで、加入率を上げていきたい。</t>
    <rPh sb="163" eb="164">
      <t>スス</t>
    </rPh>
    <rPh sb="166" eb="168">
      <t>イッポウ</t>
    </rPh>
    <rPh sb="177" eb="178">
      <t>フク</t>
    </rPh>
    <rPh sb="288" eb="290">
      <t>カリイレ</t>
    </rPh>
    <rPh sb="291" eb="292">
      <t>オコナ</t>
    </rPh>
    <rPh sb="293" eb="295">
      <t>ヨテイ</t>
    </rPh>
    <rPh sb="298" eb="300">
      <t>コンゴ</t>
    </rPh>
    <rPh sb="310" eb="312">
      <t>ケイカク</t>
    </rPh>
    <rPh sb="312" eb="313">
      <t>テキ</t>
    </rPh>
    <rPh sb="314" eb="315">
      <t>オコナ</t>
    </rPh>
    <rPh sb="316" eb="318">
      <t>ヒツヨウ</t>
    </rPh>
    <rPh sb="488" eb="489">
      <t>ア</t>
    </rPh>
    <rPh sb="490" eb="491">
      <t>ヤ</t>
    </rPh>
    <rPh sb="492" eb="494">
      <t>ゾウカ</t>
    </rPh>
    <rPh sb="494" eb="495">
      <t>トウ</t>
    </rPh>
    <rPh sb="496" eb="498">
      <t>ゲンショウ</t>
    </rPh>
    <rPh sb="529" eb="531">
      <t>カニュウ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</si>
</sst>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1C2-4DF7-A09E-55AD705AF01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31C2-4DF7-A09E-55AD705AF01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65.790000000000006</c:v>
                </c:pt>
              </c:numCache>
            </c:numRef>
          </c:val>
          <c:extLst>
            <c:ext xmlns:c16="http://schemas.microsoft.com/office/drawing/2014/chart" uri="{C3380CC4-5D6E-409C-BE32-E72D297353CC}">
              <c16:uniqueId val="{00000000-CA72-4E01-A7E0-447713D17E0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32.82</c:v>
                </c:pt>
              </c:numCache>
            </c:numRef>
          </c:val>
          <c:smooth val="0"/>
          <c:extLst>
            <c:ext xmlns:c16="http://schemas.microsoft.com/office/drawing/2014/chart" uri="{C3380CC4-5D6E-409C-BE32-E72D297353CC}">
              <c16:uniqueId val="{00000001-CA72-4E01-A7E0-447713D17E0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97.53</c:v>
                </c:pt>
              </c:numCache>
            </c:numRef>
          </c:val>
          <c:extLst>
            <c:ext xmlns:c16="http://schemas.microsoft.com/office/drawing/2014/chart" uri="{C3380CC4-5D6E-409C-BE32-E72D297353CC}">
              <c16:uniqueId val="{00000000-6471-4D6E-82C4-D62F6C76337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85.76</c:v>
                </c:pt>
              </c:numCache>
            </c:numRef>
          </c:val>
          <c:smooth val="0"/>
          <c:extLst>
            <c:ext xmlns:c16="http://schemas.microsoft.com/office/drawing/2014/chart" uri="{C3380CC4-5D6E-409C-BE32-E72D297353CC}">
              <c16:uniqueId val="{00000001-6471-4D6E-82C4-D62F6C76337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98.39</c:v>
                </c:pt>
              </c:numCache>
            </c:numRef>
          </c:val>
          <c:extLst>
            <c:ext xmlns:c16="http://schemas.microsoft.com/office/drawing/2014/chart" uri="{C3380CC4-5D6E-409C-BE32-E72D297353CC}">
              <c16:uniqueId val="{00000000-70AD-4F21-92B4-A8B0EB7990D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99.54</c:v>
                </c:pt>
              </c:numCache>
            </c:numRef>
          </c:val>
          <c:smooth val="0"/>
          <c:extLst>
            <c:ext xmlns:c16="http://schemas.microsoft.com/office/drawing/2014/chart" uri="{C3380CC4-5D6E-409C-BE32-E72D297353CC}">
              <c16:uniqueId val="{00000001-70AD-4F21-92B4-A8B0EB7990D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57.11</c:v>
                </c:pt>
              </c:numCache>
            </c:numRef>
          </c:val>
          <c:extLst>
            <c:ext xmlns:c16="http://schemas.microsoft.com/office/drawing/2014/chart" uri="{C3380CC4-5D6E-409C-BE32-E72D297353CC}">
              <c16:uniqueId val="{00000000-0027-4C94-A1D9-3808D92CFF6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32.49</c:v>
                </c:pt>
              </c:numCache>
            </c:numRef>
          </c:val>
          <c:smooth val="0"/>
          <c:extLst>
            <c:ext xmlns:c16="http://schemas.microsoft.com/office/drawing/2014/chart" uri="{C3380CC4-5D6E-409C-BE32-E72D297353CC}">
              <c16:uniqueId val="{00000001-0027-4C94-A1D9-3808D92CFF6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FB3-4346-87B6-BA536F21D00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6FB3-4346-87B6-BA536F21D00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8.83</c:v>
                </c:pt>
              </c:numCache>
            </c:numRef>
          </c:val>
          <c:extLst>
            <c:ext xmlns:c16="http://schemas.microsoft.com/office/drawing/2014/chart" uri="{C3380CC4-5D6E-409C-BE32-E72D297353CC}">
              <c16:uniqueId val="{00000000-AEC8-4F23-A86C-75377C992AD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48.87</c:v>
                </c:pt>
              </c:numCache>
            </c:numRef>
          </c:val>
          <c:smooth val="0"/>
          <c:extLst>
            <c:ext xmlns:c16="http://schemas.microsoft.com/office/drawing/2014/chart" uri="{C3380CC4-5D6E-409C-BE32-E72D297353CC}">
              <c16:uniqueId val="{00000001-AEC8-4F23-A86C-75377C992AD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99.32</c:v>
                </c:pt>
              </c:numCache>
            </c:numRef>
          </c:val>
          <c:extLst>
            <c:ext xmlns:c16="http://schemas.microsoft.com/office/drawing/2014/chart" uri="{C3380CC4-5D6E-409C-BE32-E72D297353CC}">
              <c16:uniqueId val="{00000000-8A58-4C35-8CFE-B6AA1E140D1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66.510000000000005</c:v>
                </c:pt>
              </c:numCache>
            </c:numRef>
          </c:val>
          <c:smooth val="0"/>
          <c:extLst>
            <c:ext xmlns:c16="http://schemas.microsoft.com/office/drawing/2014/chart" uri="{C3380CC4-5D6E-409C-BE32-E72D297353CC}">
              <c16:uniqueId val="{00000001-8A58-4C35-8CFE-B6AA1E140D1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58C-4F52-863E-47F589D952A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871.87</c:v>
                </c:pt>
              </c:numCache>
            </c:numRef>
          </c:val>
          <c:smooth val="0"/>
          <c:extLst>
            <c:ext xmlns:c16="http://schemas.microsoft.com/office/drawing/2014/chart" uri="{C3380CC4-5D6E-409C-BE32-E72D297353CC}">
              <c16:uniqueId val="{00000001-758C-4F52-863E-47F589D952A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91.08</c:v>
                </c:pt>
              </c:numCache>
            </c:numRef>
          </c:val>
          <c:extLst>
            <c:ext xmlns:c16="http://schemas.microsoft.com/office/drawing/2014/chart" uri="{C3380CC4-5D6E-409C-BE32-E72D297353CC}">
              <c16:uniqueId val="{00000000-14F5-4B73-9063-B49CCFCF66B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45.44</c:v>
                </c:pt>
              </c:numCache>
            </c:numRef>
          </c:val>
          <c:smooth val="0"/>
          <c:extLst>
            <c:ext xmlns:c16="http://schemas.microsoft.com/office/drawing/2014/chart" uri="{C3380CC4-5D6E-409C-BE32-E72D297353CC}">
              <c16:uniqueId val="{00000001-14F5-4B73-9063-B49CCFCF66B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181.73</c:v>
                </c:pt>
              </c:numCache>
            </c:numRef>
          </c:val>
          <c:extLst>
            <c:ext xmlns:c16="http://schemas.microsoft.com/office/drawing/2014/chart" uri="{C3380CC4-5D6E-409C-BE32-E72D297353CC}">
              <c16:uniqueId val="{00000000-4201-40E2-8C3D-4AB35BE0294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373.54</c:v>
                </c:pt>
              </c:numCache>
            </c:numRef>
          </c:val>
          <c:smooth val="0"/>
          <c:extLst>
            <c:ext xmlns:c16="http://schemas.microsoft.com/office/drawing/2014/chart" uri="{C3380CC4-5D6E-409C-BE32-E72D297353CC}">
              <c16:uniqueId val="{00000001-4201-40E2-8C3D-4AB35BE0294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【1,223.19】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【462.49】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【37.21】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16" zoomScale="81" zoomScaleNormal="81" workbookViewId="0">
      <selection activeCell="BL16" sqref="BL16:BZ44"/>
    </sheetView>
  </sheetViews>
  <sheetFormatPr defaultColWidth="2.625" defaultRowHeight="13.5" x14ac:dyDescent="0.15"/>
  <cols>
    <col min="1" max="1" width="2.625" customWidth="1"/>
    <col min="2" max="62" width="3.8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山口県　阿武町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漁業集落排水</v>
      </c>
      <c r="Q8" s="64"/>
      <c r="R8" s="64"/>
      <c r="S8" s="64"/>
      <c r="T8" s="64"/>
      <c r="U8" s="64"/>
      <c r="V8" s="64"/>
      <c r="W8" s="64" t="str">
        <f>データ!L6</f>
        <v>H1</v>
      </c>
      <c r="X8" s="64"/>
      <c r="Y8" s="64"/>
      <c r="Z8" s="64"/>
      <c r="AA8" s="64"/>
      <c r="AB8" s="64"/>
      <c r="AC8" s="64"/>
      <c r="AD8" s="65" t="str">
        <f>データ!$M$6</f>
        <v>非設置</v>
      </c>
      <c r="AE8" s="65"/>
      <c r="AF8" s="65"/>
      <c r="AG8" s="65"/>
      <c r="AH8" s="65"/>
      <c r="AI8" s="65"/>
      <c r="AJ8" s="65"/>
      <c r="AK8" s="3"/>
      <c r="AL8" s="45">
        <f>データ!S6</f>
        <v>2945</v>
      </c>
      <c r="AM8" s="45"/>
      <c r="AN8" s="45"/>
      <c r="AO8" s="45"/>
      <c r="AP8" s="45"/>
      <c r="AQ8" s="45"/>
      <c r="AR8" s="45"/>
      <c r="AS8" s="45"/>
      <c r="AT8" s="44">
        <f>データ!T6</f>
        <v>115.95</v>
      </c>
      <c r="AU8" s="44"/>
      <c r="AV8" s="44"/>
      <c r="AW8" s="44"/>
      <c r="AX8" s="44"/>
      <c r="AY8" s="44"/>
      <c r="AZ8" s="44"/>
      <c r="BA8" s="44"/>
      <c r="BB8" s="44">
        <f>データ!U6</f>
        <v>25.4</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76.12</v>
      </c>
      <c r="J10" s="44"/>
      <c r="K10" s="44"/>
      <c r="L10" s="44"/>
      <c r="M10" s="44"/>
      <c r="N10" s="44"/>
      <c r="O10" s="44"/>
      <c r="P10" s="44">
        <f>データ!P6</f>
        <v>25.1</v>
      </c>
      <c r="Q10" s="44"/>
      <c r="R10" s="44"/>
      <c r="S10" s="44"/>
      <c r="T10" s="44"/>
      <c r="U10" s="44"/>
      <c r="V10" s="44"/>
      <c r="W10" s="44">
        <f>データ!Q6</f>
        <v>100</v>
      </c>
      <c r="X10" s="44"/>
      <c r="Y10" s="44"/>
      <c r="Z10" s="44"/>
      <c r="AA10" s="44"/>
      <c r="AB10" s="44"/>
      <c r="AC10" s="44"/>
      <c r="AD10" s="45">
        <f>データ!R6</f>
        <v>4400</v>
      </c>
      <c r="AE10" s="45"/>
      <c r="AF10" s="45"/>
      <c r="AG10" s="45"/>
      <c r="AH10" s="45"/>
      <c r="AI10" s="45"/>
      <c r="AJ10" s="45"/>
      <c r="AK10" s="2"/>
      <c r="AL10" s="45">
        <f>データ!V6</f>
        <v>729</v>
      </c>
      <c r="AM10" s="45"/>
      <c r="AN10" s="45"/>
      <c r="AO10" s="45"/>
      <c r="AP10" s="45"/>
      <c r="AQ10" s="45"/>
      <c r="AR10" s="45"/>
      <c r="AS10" s="45"/>
      <c r="AT10" s="44">
        <f>データ!W6</f>
        <v>0.22</v>
      </c>
      <c r="AU10" s="44"/>
      <c r="AV10" s="44"/>
      <c r="AW10" s="44"/>
      <c r="AX10" s="44"/>
      <c r="AY10" s="44"/>
      <c r="AZ10" s="44"/>
      <c r="BA10" s="44"/>
      <c r="BB10" s="44">
        <f>データ!X6</f>
        <v>3313.64</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【104.55】</v>
      </c>
      <c r="F85" s="12" t="str">
        <f>データ!AT6</f>
        <v>【84.87】</v>
      </c>
      <c r="G85" s="12" t="str">
        <f>データ!BE6</f>
        <v>【71.46】</v>
      </c>
      <c r="H85" s="12" t="str">
        <f>データ!BP6</f>
        <v>【1,223.19】</v>
      </c>
      <c r="I85" s="12" t="str">
        <f>データ!CA6</f>
        <v>【37.21】</v>
      </c>
      <c r="J85" s="12" t="str">
        <f>データ!CL6</f>
        <v>【462.49】</v>
      </c>
      <c r="K85" s="12" t="str">
        <f>データ!CW6</f>
        <v>【30.09】</v>
      </c>
      <c r="L85" s="12" t="str">
        <f>データ!DH6</f>
        <v>【80.97】</v>
      </c>
      <c r="M85" s="12" t="str">
        <f>データ!DS6</f>
        <v>【26.63】</v>
      </c>
      <c r="N85" s="12" t="str">
        <f>データ!ED6</f>
        <v>【0.00】</v>
      </c>
      <c r="O85" s="12" t="str">
        <f>データ!EO6</f>
        <v>【0.00】</v>
      </c>
    </row>
  </sheetData>
  <sheetProtection algorithmName="SHA-512" hashValue="16ad7kC2iNiejmAq3Tp3n1qttcqpSrjsyxFw7zfz1JkPB5Zbx3jcQFSdGhOUjCjTbRIcUqxUtSDnooF78UPMbA==" saltValue="0GfURP3xE0fkfS9oOH4Is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355020</v>
      </c>
      <c r="D6" s="19">
        <f t="shared" si="3"/>
        <v>46</v>
      </c>
      <c r="E6" s="19">
        <f t="shared" si="3"/>
        <v>17</v>
      </c>
      <c r="F6" s="19">
        <f t="shared" si="3"/>
        <v>6</v>
      </c>
      <c r="G6" s="19">
        <f t="shared" si="3"/>
        <v>0</v>
      </c>
      <c r="H6" s="19" t="str">
        <f t="shared" si="3"/>
        <v>山口県　阿武町</v>
      </c>
      <c r="I6" s="19" t="str">
        <f t="shared" si="3"/>
        <v>法適用</v>
      </c>
      <c r="J6" s="19" t="str">
        <f t="shared" si="3"/>
        <v>下水道事業</v>
      </c>
      <c r="K6" s="19" t="str">
        <f t="shared" si="3"/>
        <v>漁業集落排水</v>
      </c>
      <c r="L6" s="19" t="str">
        <f t="shared" si="3"/>
        <v>H1</v>
      </c>
      <c r="M6" s="19" t="str">
        <f t="shared" si="3"/>
        <v>非設置</v>
      </c>
      <c r="N6" s="20" t="str">
        <f t="shared" si="3"/>
        <v>-</v>
      </c>
      <c r="O6" s="20">
        <f t="shared" si="3"/>
        <v>76.12</v>
      </c>
      <c r="P6" s="20">
        <f t="shared" si="3"/>
        <v>25.1</v>
      </c>
      <c r="Q6" s="20">
        <f t="shared" si="3"/>
        <v>100</v>
      </c>
      <c r="R6" s="20">
        <f t="shared" si="3"/>
        <v>4400</v>
      </c>
      <c r="S6" s="20">
        <f t="shared" si="3"/>
        <v>2945</v>
      </c>
      <c r="T6" s="20">
        <f t="shared" si="3"/>
        <v>115.95</v>
      </c>
      <c r="U6" s="20">
        <f t="shared" si="3"/>
        <v>25.4</v>
      </c>
      <c r="V6" s="20">
        <f t="shared" si="3"/>
        <v>729</v>
      </c>
      <c r="W6" s="20">
        <f t="shared" si="3"/>
        <v>0.22</v>
      </c>
      <c r="X6" s="20">
        <f t="shared" si="3"/>
        <v>3313.64</v>
      </c>
      <c r="Y6" s="21" t="str">
        <f>IF(Y7="",NA(),Y7)</f>
        <v>-</v>
      </c>
      <c r="Z6" s="21" t="str">
        <f t="shared" ref="Z6:AH6" si="4">IF(Z7="",NA(),Z7)</f>
        <v>-</v>
      </c>
      <c r="AA6" s="21" t="str">
        <f t="shared" si="4"/>
        <v>-</v>
      </c>
      <c r="AB6" s="21" t="str">
        <f t="shared" si="4"/>
        <v>-</v>
      </c>
      <c r="AC6" s="21">
        <f t="shared" si="4"/>
        <v>98.39</v>
      </c>
      <c r="AD6" s="21" t="str">
        <f t="shared" si="4"/>
        <v>-</v>
      </c>
      <c r="AE6" s="21" t="str">
        <f t="shared" si="4"/>
        <v>-</v>
      </c>
      <c r="AF6" s="21" t="str">
        <f t="shared" si="4"/>
        <v>-</v>
      </c>
      <c r="AG6" s="21" t="str">
        <f t="shared" si="4"/>
        <v>-</v>
      </c>
      <c r="AH6" s="21">
        <f t="shared" si="4"/>
        <v>99.54</v>
      </c>
      <c r="AI6" s="20" t="str">
        <f>IF(AI7="","",IF(AI7="-","【-】","【"&amp;SUBSTITUTE(TEXT(AI7,"#,##0.00"),"-","△")&amp;"】"))</f>
        <v>【104.55】</v>
      </c>
      <c r="AJ6" s="21" t="str">
        <f>IF(AJ7="",NA(),AJ7)</f>
        <v>-</v>
      </c>
      <c r="AK6" s="21" t="str">
        <f t="shared" ref="AK6:AS6" si="5">IF(AK7="",NA(),AK7)</f>
        <v>-</v>
      </c>
      <c r="AL6" s="21" t="str">
        <f t="shared" si="5"/>
        <v>-</v>
      </c>
      <c r="AM6" s="21" t="str">
        <f t="shared" si="5"/>
        <v>-</v>
      </c>
      <c r="AN6" s="21">
        <f t="shared" si="5"/>
        <v>8.83</v>
      </c>
      <c r="AO6" s="21" t="str">
        <f t="shared" si="5"/>
        <v>-</v>
      </c>
      <c r="AP6" s="21" t="str">
        <f t="shared" si="5"/>
        <v>-</v>
      </c>
      <c r="AQ6" s="21" t="str">
        <f t="shared" si="5"/>
        <v>-</v>
      </c>
      <c r="AR6" s="21" t="str">
        <f t="shared" si="5"/>
        <v>-</v>
      </c>
      <c r="AS6" s="21">
        <f t="shared" si="5"/>
        <v>48.87</v>
      </c>
      <c r="AT6" s="20" t="str">
        <f>IF(AT7="","",IF(AT7="-","【-】","【"&amp;SUBSTITUTE(TEXT(AT7,"#,##0.00"),"-","△")&amp;"】"))</f>
        <v>【84.87】</v>
      </c>
      <c r="AU6" s="21" t="str">
        <f>IF(AU7="",NA(),AU7)</f>
        <v>-</v>
      </c>
      <c r="AV6" s="21" t="str">
        <f t="shared" ref="AV6:BD6" si="6">IF(AV7="",NA(),AV7)</f>
        <v>-</v>
      </c>
      <c r="AW6" s="21" t="str">
        <f t="shared" si="6"/>
        <v>-</v>
      </c>
      <c r="AX6" s="21" t="str">
        <f t="shared" si="6"/>
        <v>-</v>
      </c>
      <c r="AY6" s="21">
        <f t="shared" si="6"/>
        <v>99.32</v>
      </c>
      <c r="AZ6" s="21" t="str">
        <f t="shared" si="6"/>
        <v>-</v>
      </c>
      <c r="BA6" s="21" t="str">
        <f t="shared" si="6"/>
        <v>-</v>
      </c>
      <c r="BB6" s="21" t="str">
        <f t="shared" si="6"/>
        <v>-</v>
      </c>
      <c r="BC6" s="21" t="str">
        <f t="shared" si="6"/>
        <v>-</v>
      </c>
      <c r="BD6" s="21">
        <f t="shared" si="6"/>
        <v>66.510000000000005</v>
      </c>
      <c r="BE6" s="20" t="str">
        <f>IF(BE7="","",IF(BE7="-","【-】","【"&amp;SUBSTITUTE(TEXT(BE7,"#,##0.00"),"-","△")&amp;"】"))</f>
        <v>【71.46】</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871.87</v>
      </c>
      <c r="BP6" s="20" t="str">
        <f>IF(BP7="","",IF(BP7="-","【-】","【"&amp;SUBSTITUTE(TEXT(BP7,"#,##0.00"),"-","△")&amp;"】"))</f>
        <v>【1,223.19】</v>
      </c>
      <c r="BQ6" s="21" t="str">
        <f>IF(BQ7="",NA(),BQ7)</f>
        <v>-</v>
      </c>
      <c r="BR6" s="21" t="str">
        <f t="shared" ref="BR6:BZ6" si="8">IF(BR7="",NA(),BR7)</f>
        <v>-</v>
      </c>
      <c r="BS6" s="21" t="str">
        <f t="shared" si="8"/>
        <v>-</v>
      </c>
      <c r="BT6" s="21" t="str">
        <f t="shared" si="8"/>
        <v>-</v>
      </c>
      <c r="BU6" s="21">
        <f t="shared" si="8"/>
        <v>91.08</v>
      </c>
      <c r="BV6" s="21" t="str">
        <f t="shared" si="8"/>
        <v>-</v>
      </c>
      <c r="BW6" s="21" t="str">
        <f t="shared" si="8"/>
        <v>-</v>
      </c>
      <c r="BX6" s="21" t="str">
        <f t="shared" si="8"/>
        <v>-</v>
      </c>
      <c r="BY6" s="21" t="str">
        <f t="shared" si="8"/>
        <v>-</v>
      </c>
      <c r="BZ6" s="21">
        <f t="shared" si="8"/>
        <v>45.44</v>
      </c>
      <c r="CA6" s="20" t="str">
        <f>IF(CA7="","",IF(CA7="-","【-】","【"&amp;SUBSTITUTE(TEXT(CA7,"#,##0.00"),"-","△")&amp;"】"))</f>
        <v>【37.21】</v>
      </c>
      <c r="CB6" s="21" t="str">
        <f>IF(CB7="",NA(),CB7)</f>
        <v>-</v>
      </c>
      <c r="CC6" s="21" t="str">
        <f t="shared" ref="CC6:CK6" si="9">IF(CC7="",NA(),CC7)</f>
        <v>-</v>
      </c>
      <c r="CD6" s="21" t="str">
        <f t="shared" si="9"/>
        <v>-</v>
      </c>
      <c r="CE6" s="21" t="str">
        <f t="shared" si="9"/>
        <v>-</v>
      </c>
      <c r="CF6" s="21">
        <f t="shared" si="9"/>
        <v>181.73</v>
      </c>
      <c r="CG6" s="21" t="str">
        <f t="shared" si="9"/>
        <v>-</v>
      </c>
      <c r="CH6" s="21" t="str">
        <f t="shared" si="9"/>
        <v>-</v>
      </c>
      <c r="CI6" s="21" t="str">
        <f t="shared" si="9"/>
        <v>-</v>
      </c>
      <c r="CJ6" s="21" t="str">
        <f t="shared" si="9"/>
        <v>-</v>
      </c>
      <c r="CK6" s="21">
        <f t="shared" si="9"/>
        <v>373.54</v>
      </c>
      <c r="CL6" s="20" t="str">
        <f>IF(CL7="","",IF(CL7="-","【-】","【"&amp;SUBSTITUTE(TEXT(CL7,"#,##0.00"),"-","△")&amp;"】"))</f>
        <v>【462.49】</v>
      </c>
      <c r="CM6" s="21" t="str">
        <f>IF(CM7="",NA(),CM7)</f>
        <v>-</v>
      </c>
      <c r="CN6" s="21" t="str">
        <f t="shared" ref="CN6:CV6" si="10">IF(CN7="",NA(),CN7)</f>
        <v>-</v>
      </c>
      <c r="CO6" s="21" t="str">
        <f t="shared" si="10"/>
        <v>-</v>
      </c>
      <c r="CP6" s="21" t="str">
        <f t="shared" si="10"/>
        <v>-</v>
      </c>
      <c r="CQ6" s="21">
        <f t="shared" si="10"/>
        <v>65.790000000000006</v>
      </c>
      <c r="CR6" s="21" t="str">
        <f t="shared" si="10"/>
        <v>-</v>
      </c>
      <c r="CS6" s="21" t="str">
        <f t="shared" si="10"/>
        <v>-</v>
      </c>
      <c r="CT6" s="21" t="str">
        <f t="shared" si="10"/>
        <v>-</v>
      </c>
      <c r="CU6" s="21" t="str">
        <f t="shared" si="10"/>
        <v>-</v>
      </c>
      <c r="CV6" s="21">
        <f t="shared" si="10"/>
        <v>32.82</v>
      </c>
      <c r="CW6" s="20" t="str">
        <f>IF(CW7="","",IF(CW7="-","【-】","【"&amp;SUBSTITUTE(TEXT(CW7,"#,##0.00"),"-","△")&amp;"】"))</f>
        <v>【30.09】</v>
      </c>
      <c r="CX6" s="21" t="str">
        <f>IF(CX7="",NA(),CX7)</f>
        <v>-</v>
      </c>
      <c r="CY6" s="21" t="str">
        <f t="shared" ref="CY6:DG6" si="11">IF(CY7="",NA(),CY7)</f>
        <v>-</v>
      </c>
      <c r="CZ6" s="21" t="str">
        <f t="shared" si="11"/>
        <v>-</v>
      </c>
      <c r="DA6" s="21" t="str">
        <f t="shared" si="11"/>
        <v>-</v>
      </c>
      <c r="DB6" s="21">
        <f t="shared" si="11"/>
        <v>97.53</v>
      </c>
      <c r="DC6" s="21" t="str">
        <f t="shared" si="11"/>
        <v>-</v>
      </c>
      <c r="DD6" s="21" t="str">
        <f t="shared" si="11"/>
        <v>-</v>
      </c>
      <c r="DE6" s="21" t="str">
        <f t="shared" si="11"/>
        <v>-</v>
      </c>
      <c r="DF6" s="21" t="str">
        <f t="shared" si="11"/>
        <v>-</v>
      </c>
      <c r="DG6" s="21">
        <f t="shared" si="11"/>
        <v>85.76</v>
      </c>
      <c r="DH6" s="20" t="str">
        <f>IF(DH7="","",IF(DH7="-","【-】","【"&amp;SUBSTITUTE(TEXT(DH7,"#,##0.00"),"-","△")&amp;"】"))</f>
        <v>【80.97】</v>
      </c>
      <c r="DI6" s="21" t="str">
        <f>IF(DI7="",NA(),DI7)</f>
        <v>-</v>
      </c>
      <c r="DJ6" s="21" t="str">
        <f t="shared" ref="DJ6:DR6" si="12">IF(DJ7="",NA(),DJ7)</f>
        <v>-</v>
      </c>
      <c r="DK6" s="21" t="str">
        <f t="shared" si="12"/>
        <v>-</v>
      </c>
      <c r="DL6" s="21" t="str">
        <f t="shared" si="12"/>
        <v>-</v>
      </c>
      <c r="DM6" s="21">
        <f t="shared" si="12"/>
        <v>57.11</v>
      </c>
      <c r="DN6" s="21" t="str">
        <f t="shared" si="12"/>
        <v>-</v>
      </c>
      <c r="DO6" s="21" t="str">
        <f t="shared" si="12"/>
        <v>-</v>
      </c>
      <c r="DP6" s="21" t="str">
        <f t="shared" si="12"/>
        <v>-</v>
      </c>
      <c r="DQ6" s="21" t="str">
        <f t="shared" si="12"/>
        <v>-</v>
      </c>
      <c r="DR6" s="21">
        <f t="shared" si="12"/>
        <v>32.49</v>
      </c>
      <c r="DS6" s="20" t="str">
        <f>IF(DS7="","",IF(DS7="-","【-】","【"&amp;SUBSTITUTE(TEXT(DS7,"#,##0.00"),"-","△")&amp;"】"))</f>
        <v>【26.63】</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【0.00】</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0">
        <f t="shared" si="14"/>
        <v>0</v>
      </c>
      <c r="EO6" s="20" t="str">
        <f>IF(EO7="","",IF(EO7="-","【-】","【"&amp;SUBSTITUTE(TEXT(EO7,"#,##0.00"),"-","△")&amp;"】"))</f>
        <v>【0.00】</v>
      </c>
    </row>
    <row r="7" spans="1:148" s="22" customFormat="1" x14ac:dyDescent="0.15">
      <c r="A7" s="14"/>
      <c r="B7" s="23">
        <v>2024</v>
      </c>
      <c r="C7" s="23">
        <v>355020</v>
      </c>
      <c r="D7" s="23">
        <v>46</v>
      </c>
      <c r="E7" s="23">
        <v>17</v>
      </c>
      <c r="F7" s="23">
        <v>6</v>
      </c>
      <c r="G7" s="23">
        <v>0</v>
      </c>
      <c r="H7" s="23" t="s">
        <v>95</v>
      </c>
      <c r="I7" s="23" t="s">
        <v>96</v>
      </c>
      <c r="J7" s="23" t="s">
        <v>97</v>
      </c>
      <c r="K7" s="23" t="s">
        <v>98</v>
      </c>
      <c r="L7" s="23" t="s">
        <v>99</v>
      </c>
      <c r="M7" s="23" t="s">
        <v>100</v>
      </c>
      <c r="N7" s="24" t="s">
        <v>101</v>
      </c>
      <c r="O7" s="24">
        <v>76.12</v>
      </c>
      <c r="P7" s="24">
        <v>25.1</v>
      </c>
      <c r="Q7" s="24">
        <v>100</v>
      </c>
      <c r="R7" s="24">
        <v>4400</v>
      </c>
      <c r="S7" s="24">
        <v>2945</v>
      </c>
      <c r="T7" s="24">
        <v>115.95</v>
      </c>
      <c r="U7" s="24">
        <v>25.4</v>
      </c>
      <c r="V7" s="24">
        <v>729</v>
      </c>
      <c r="W7" s="24">
        <v>0.22</v>
      </c>
      <c r="X7" s="24">
        <v>3313.64</v>
      </c>
      <c r="Y7" s="24" t="s">
        <v>101</v>
      </c>
      <c r="Z7" s="24" t="s">
        <v>101</v>
      </c>
      <c r="AA7" s="24" t="s">
        <v>101</v>
      </c>
      <c r="AB7" s="24" t="s">
        <v>101</v>
      </c>
      <c r="AC7" s="24">
        <v>98.39</v>
      </c>
      <c r="AD7" s="24" t="s">
        <v>101</v>
      </c>
      <c r="AE7" s="24" t="s">
        <v>101</v>
      </c>
      <c r="AF7" s="24" t="s">
        <v>101</v>
      </c>
      <c r="AG7" s="24" t="s">
        <v>101</v>
      </c>
      <c r="AH7" s="24">
        <v>99.54</v>
      </c>
      <c r="AI7" s="24">
        <v>104.55</v>
      </c>
      <c r="AJ7" s="24" t="s">
        <v>101</v>
      </c>
      <c r="AK7" s="24" t="s">
        <v>101</v>
      </c>
      <c r="AL7" s="24" t="s">
        <v>101</v>
      </c>
      <c r="AM7" s="24" t="s">
        <v>101</v>
      </c>
      <c r="AN7" s="24">
        <v>8.83</v>
      </c>
      <c r="AO7" s="24" t="s">
        <v>101</v>
      </c>
      <c r="AP7" s="24" t="s">
        <v>101</v>
      </c>
      <c r="AQ7" s="24" t="s">
        <v>101</v>
      </c>
      <c r="AR7" s="24" t="s">
        <v>101</v>
      </c>
      <c r="AS7" s="24">
        <v>48.87</v>
      </c>
      <c r="AT7" s="24">
        <v>84.87</v>
      </c>
      <c r="AU7" s="24" t="s">
        <v>101</v>
      </c>
      <c r="AV7" s="24" t="s">
        <v>101</v>
      </c>
      <c r="AW7" s="24" t="s">
        <v>101</v>
      </c>
      <c r="AX7" s="24" t="s">
        <v>101</v>
      </c>
      <c r="AY7" s="24">
        <v>99.32</v>
      </c>
      <c r="AZ7" s="24" t="s">
        <v>101</v>
      </c>
      <c r="BA7" s="24" t="s">
        <v>101</v>
      </c>
      <c r="BB7" s="24" t="s">
        <v>101</v>
      </c>
      <c r="BC7" s="24" t="s">
        <v>101</v>
      </c>
      <c r="BD7" s="24">
        <v>66.510000000000005</v>
      </c>
      <c r="BE7" s="24">
        <v>71.459999999999994</v>
      </c>
      <c r="BF7" s="24" t="s">
        <v>101</v>
      </c>
      <c r="BG7" s="24" t="s">
        <v>101</v>
      </c>
      <c r="BH7" s="24" t="s">
        <v>101</v>
      </c>
      <c r="BI7" s="24" t="s">
        <v>101</v>
      </c>
      <c r="BJ7" s="24">
        <v>0</v>
      </c>
      <c r="BK7" s="24" t="s">
        <v>101</v>
      </c>
      <c r="BL7" s="24" t="s">
        <v>101</v>
      </c>
      <c r="BM7" s="24" t="s">
        <v>101</v>
      </c>
      <c r="BN7" s="24" t="s">
        <v>101</v>
      </c>
      <c r="BO7" s="24">
        <v>871.87</v>
      </c>
      <c r="BP7" s="24">
        <v>1223.19</v>
      </c>
      <c r="BQ7" s="24" t="s">
        <v>101</v>
      </c>
      <c r="BR7" s="24" t="s">
        <v>101</v>
      </c>
      <c r="BS7" s="24" t="s">
        <v>101</v>
      </c>
      <c r="BT7" s="24" t="s">
        <v>101</v>
      </c>
      <c r="BU7" s="24">
        <v>91.08</v>
      </c>
      <c r="BV7" s="24" t="s">
        <v>101</v>
      </c>
      <c r="BW7" s="24" t="s">
        <v>101</v>
      </c>
      <c r="BX7" s="24" t="s">
        <v>101</v>
      </c>
      <c r="BY7" s="24" t="s">
        <v>101</v>
      </c>
      <c r="BZ7" s="24">
        <v>45.44</v>
      </c>
      <c r="CA7" s="24">
        <v>37.21</v>
      </c>
      <c r="CB7" s="24" t="s">
        <v>101</v>
      </c>
      <c r="CC7" s="24" t="s">
        <v>101</v>
      </c>
      <c r="CD7" s="24" t="s">
        <v>101</v>
      </c>
      <c r="CE7" s="24" t="s">
        <v>101</v>
      </c>
      <c r="CF7" s="24">
        <v>181.73</v>
      </c>
      <c r="CG7" s="24" t="s">
        <v>101</v>
      </c>
      <c r="CH7" s="24" t="s">
        <v>101</v>
      </c>
      <c r="CI7" s="24" t="s">
        <v>101</v>
      </c>
      <c r="CJ7" s="24" t="s">
        <v>101</v>
      </c>
      <c r="CK7" s="24">
        <v>373.54</v>
      </c>
      <c r="CL7" s="24">
        <v>462.49</v>
      </c>
      <c r="CM7" s="24" t="s">
        <v>101</v>
      </c>
      <c r="CN7" s="24" t="s">
        <v>101</v>
      </c>
      <c r="CO7" s="24" t="s">
        <v>101</v>
      </c>
      <c r="CP7" s="24" t="s">
        <v>101</v>
      </c>
      <c r="CQ7" s="24">
        <v>65.790000000000006</v>
      </c>
      <c r="CR7" s="24" t="s">
        <v>101</v>
      </c>
      <c r="CS7" s="24" t="s">
        <v>101</v>
      </c>
      <c r="CT7" s="24" t="s">
        <v>101</v>
      </c>
      <c r="CU7" s="24" t="s">
        <v>101</v>
      </c>
      <c r="CV7" s="24">
        <v>32.82</v>
      </c>
      <c r="CW7" s="24">
        <v>30.09</v>
      </c>
      <c r="CX7" s="24" t="s">
        <v>101</v>
      </c>
      <c r="CY7" s="24" t="s">
        <v>101</v>
      </c>
      <c r="CZ7" s="24" t="s">
        <v>101</v>
      </c>
      <c r="DA7" s="24" t="s">
        <v>101</v>
      </c>
      <c r="DB7" s="24">
        <v>97.53</v>
      </c>
      <c r="DC7" s="24" t="s">
        <v>101</v>
      </c>
      <c r="DD7" s="24" t="s">
        <v>101</v>
      </c>
      <c r="DE7" s="24" t="s">
        <v>101</v>
      </c>
      <c r="DF7" s="24" t="s">
        <v>101</v>
      </c>
      <c r="DG7" s="24">
        <v>85.76</v>
      </c>
      <c r="DH7" s="24">
        <v>80.97</v>
      </c>
      <c r="DI7" s="24" t="s">
        <v>101</v>
      </c>
      <c r="DJ7" s="24" t="s">
        <v>101</v>
      </c>
      <c r="DK7" s="24" t="s">
        <v>101</v>
      </c>
      <c r="DL7" s="24" t="s">
        <v>101</v>
      </c>
      <c r="DM7" s="24">
        <v>57.11</v>
      </c>
      <c r="DN7" s="24" t="s">
        <v>101</v>
      </c>
      <c r="DO7" s="24" t="s">
        <v>101</v>
      </c>
      <c r="DP7" s="24" t="s">
        <v>101</v>
      </c>
      <c r="DQ7" s="24" t="s">
        <v>101</v>
      </c>
      <c r="DR7" s="24">
        <v>32.49</v>
      </c>
      <c r="DS7" s="24">
        <v>26.63</v>
      </c>
      <c r="DT7" s="24" t="s">
        <v>101</v>
      </c>
      <c r="DU7" s="24" t="s">
        <v>101</v>
      </c>
      <c r="DV7" s="24" t="s">
        <v>101</v>
      </c>
      <c r="DW7" s="24" t="s">
        <v>101</v>
      </c>
      <c r="DX7" s="24">
        <v>0</v>
      </c>
      <c r="DY7" s="24" t="s">
        <v>101</v>
      </c>
      <c r="DZ7" s="24" t="s">
        <v>101</v>
      </c>
      <c r="EA7" s="24" t="s">
        <v>101</v>
      </c>
      <c r="EB7" s="24" t="s">
        <v>101</v>
      </c>
      <c r="EC7" s="24">
        <v>0</v>
      </c>
      <c r="ED7" s="24">
        <v>0</v>
      </c>
      <c r="EE7" s="24" t="s">
        <v>101</v>
      </c>
      <c r="EF7" s="24" t="s">
        <v>101</v>
      </c>
      <c r="EG7" s="24" t="s">
        <v>101</v>
      </c>
      <c r="EH7" s="24" t="s">
        <v>101</v>
      </c>
      <c r="EI7" s="24">
        <v>0</v>
      </c>
      <c r="EJ7" s="24" t="s">
        <v>101</v>
      </c>
      <c r="EK7" s="24" t="s">
        <v>101</v>
      </c>
      <c r="EL7" s="24" t="s">
        <v>101</v>
      </c>
      <c r="EM7" s="24" t="s">
        <v>101</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三井　博明</cp:lastModifiedBy>
  <dcterms:created xsi:type="dcterms:W3CDTF">2025-12-23T06:26:28Z</dcterms:created>
  <dcterms:modified xsi:type="dcterms:W3CDTF">2026-02-17T01:11:17Z</dcterms:modified>
  <cp:category/>
</cp:coreProperties>
</file>