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2 法非適用\"/>
    </mc:Choice>
  </mc:AlternateContent>
  <xr:revisionPtr revIDLastSave="0" documentId="13_ncr:1_{108A9557-4A41-46C1-A76B-4D546E22C135}" xr6:coauthVersionLast="47" xr6:coauthVersionMax="47" xr10:uidLastSave="{00000000-0000-0000-0000-000000000000}"/>
  <workbookProtection workbookAlgorithmName="SHA-512" workbookHashValue="z+viHPW9n5ZHlljZJzeLfMsvXobwb2NbcOe60nOUrv4xcqh4QIm2PSjqIXQxe4c600a+KnQIAtziP0AMKyFB3g==" workbookSaltValue="HlkoxSw3K7Pm/UlekzdL0Q==" workbookSpinCount="100000" lockStructure="1"/>
  <bookViews>
    <workbookView xWindow="-24945" yWindow="-3690" windowWidth="20730" windowHeight="110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E86" i="4"/>
  <c r="AL10" i="4"/>
  <c r="AD10" i="4"/>
  <c r="W10" i="4"/>
  <c r="P10" i="4"/>
  <c r="I10" i="4"/>
  <c r="B10" i="4"/>
  <c r="BB8" i="4"/>
  <c r="AL8" i="4"/>
  <c r="AD8" i="4"/>
  <c r="P8" i="4"/>
  <c r="I8" i="4"/>
  <c r="B8" i="4"/>
</calcChain>
</file>

<file path=xl/sharedStrings.xml><?xml version="1.0" encoding="utf-8"?>
<sst xmlns="http://schemas.openxmlformats.org/spreadsheetml/2006/main" count="236" uniqueCount="116">
  <si>
    <t>⑦施設利用率(％)</t>
    <rPh sb="1" eb="3">
      <t>シセツ</t>
    </rPh>
    <rPh sb="3" eb="6">
      <t>リヨウリツ</t>
    </rPh>
    <phoneticPr fontId="1"/>
  </si>
  <si>
    <t>人口密度</t>
    <rPh sb="0" eb="2">
      <t>ジンコウ</t>
    </rPh>
    <rPh sb="2" eb="4">
      <t>ミツド</t>
    </rPh>
    <phoneticPr fontId="1"/>
  </si>
  <si>
    <t>経営比較分析表（令和6年度決算）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</si>
  <si>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</si>
  <si>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</si>
  <si>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</si>
  <si>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</si>
  <si>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</si>
  <si>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</si>
  <si>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</si>
  <si>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</si>
  <si>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</si>
  <si>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</si>
  <si>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</si>
  <si>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</si>
  <si>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</si>
  <si>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</si>
  <si>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</si>
  <si>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</si>
  <si>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</si>
  <si>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</si>
  <si>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</si>
  <si>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</si>
  <si>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</si>
  <si>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 xml:space="preserve"> 経営状況について、令和元年度に水洗便所設置済人口を精査した結果減となったため、水洗化率は低くなり、以降はほぼ横ばい状態で推移している。比較的新しい処理区の水洗化率が低いため、未接続世帯に対する早期接続の促進を強化する必要がある。
  維持管理経費は、経年による施設等の老朽化、昨今の物価高により、増加傾向にある。また、地方債償還金の割合が大きいことから、収益的収支比率は約70％と低く、使用料収入で賄えない部分は一般会計からの繰入金で補っている。企業債残高対象事業規模比率については、令和元年度より企業債残高に対して全て一般会計で負担しているため、0％推移となっている。
　経営の健全化のため、使用料の適正な料金への改定、水洗化率向上による財源の確保や、管理体制の効率化による更なる経費の削減に向けた検討が課題となっている。
</t>
    <rPh sb="50" eb="52">
      <t>イコウ</t>
    </rPh>
    <rPh sb="55" eb="56">
      <t>ヨコ</t>
    </rPh>
    <rPh sb="58" eb="60">
      <t>ジョウタイ</t>
    </rPh>
    <rPh sb="61" eb="63">
      <t>スイイ</t>
    </rPh>
    <rPh sb="139" eb="141">
      <t>サッコン</t>
    </rPh>
    <rPh sb="142" eb="145">
      <t>ブッカダカ</t>
    </rPh>
    <rPh sb="243" eb="245">
      <t>レイワ</t>
    </rPh>
    <rPh sb="245" eb="248">
      <t>ガンネンド</t>
    </rPh>
    <rPh sb="259" eb="260">
      <t>スベ</t>
    </rPh>
    <rPh sb="277" eb="279">
      <t>スイイ</t>
    </rPh>
    <phoneticPr fontId="13"/>
  </si>
  <si>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</si>
  <si>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</si>
  <si>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</si>
  <si>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</si>
  <si>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</si>
  <si>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</si>
  <si>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</si>
  <si>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</si>
  <si>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</si>
  <si>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</si>
  <si>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</si>
  <si>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</si>
  <si>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</si>
  <si>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</si>
  <si>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</si>
  <si>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令和6年度全国平均</t>
    <rPh sb="0" eb="2">
      <t>レイワ</t>
    </rPh>
    <rPh sb="3" eb="5">
      <t>ネンド</t>
    </rPh>
    <phoneticPr fontId="1"/>
  </si>
  <si>
    <t>業務CD</t>
    <rPh sb="0" eb="2">
      <t>ギョウム</t>
    </rPh>
    <phoneticPr fontId="1"/>
  </si>
  <si>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</si>
  <si>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</si>
  <si>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</si>
  <si>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</si>
  <si>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</si>
  <si>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</si>
  <si>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</si>
  <si>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</si>
  <si>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</si>
  <si>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</si>
  <si>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</si>
  <si>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</si>
  <si>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</si>
  <si>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</si>
  <si>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</si>
  <si>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</si>
  <si>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</si>
  <si>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</si>
  <si>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</si>
  <si>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</si>
  <si>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</si>
  <si>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</si>
  <si>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</si>
  <si>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</si>
  <si>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</si>
  <si>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</si>
  <si>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</si>
  <si>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</si>
  <si>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</si>
  <si>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</si>
  <si>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</si>
  <si>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</si>
  <si>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</si>
  <si>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</si>
  <si>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</si>
  <si>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</si>
  <si>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</si>
  <si>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</si>
  <si>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</si>
  <si>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</si>
  <si>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</si>
  <si>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</si>
  <si>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</si>
  <si>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</si>
  <si>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</si>
  <si>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 xml:space="preserve">　供用開始後約30年を経過した施設もあり、老朽化による施設・設備の修繕は増加傾向にある。一部の既存施設においては機能回復・強化を図るため国の補助事業により機能強化事業での改築を行ったものの、全体的に施設の老朽化が進みつつある。今後、老朽化対策を計画的に推進し、機能回復による施設の長寿命化を図る必要がある。
</t>
    <rPh sb="6" eb="7">
      <t>ヤク</t>
    </rPh>
    <phoneticPr fontId="13"/>
  </si>
  <si>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</si>
  <si>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</si>
  <si>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</si>
  <si>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</si>
  <si>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</si>
  <si>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</si>
  <si>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</si>
  <si>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</si>
  <si>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</si>
  <si>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</si>
  <si>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山口県　下関市</t>
  </si>
  <si>
    <t>法非適用</t>
  </si>
  <si>
    <t>下水道事業</t>
  </si>
  <si>
    <t>農業集落排水</t>
  </si>
  <si>
    <t>F1</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</si>
  <si>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</si>
  <si>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</si>
  <si>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</si>
  <si>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</si>
  <si>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</si>
  <si>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</si>
  <si>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</si>
  <si>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</si>
  <si>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</si>
  <si>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</si>
  <si>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</si>
  <si>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</si>
  <si>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 xml:space="preserve">  今後、施設の経年劣化による処理能力の低下や維持補修費の増大が見込まれる。平成28年度に策定した経営戦略に基づき、水質や生活環境の保全に向け、長期的な観点から適切な施設の維持管理と安定した経営を行う必要がある。計画的な補修や更新整備等により施設の長寿命化や維持管理費の低減を図るため、平成30年度に補助事業を活用して施設の機能診断調査を実施し、その結果を踏まえて令和元年度には、最適整備構想を策定した。施設の長寿命化を図るための維持管理適正化計画を策定したため、今後はこの計画に沿って老朽化対策を推進していく。
　また、将来の人口減少に伴う収入減を踏まえた上で、管理体制の合理化や見直しによる経常経費の削減、水洗化の促進や受益者負担の適正化による料金収入増及び公営企業会計への移行を目指すため、投資・財政計画を作成し、経営改善及び安定化に取り組む必要がある。
</t>
    <rPh sb="202" eb="204">
      <t>シセツ</t>
    </rPh>
    <rPh sb="205" eb="209">
      <t>チョウジュミョウカ</t>
    </rPh>
    <rPh sb="210" eb="211">
      <t>ハカ</t>
    </rPh>
    <rPh sb="215" eb="219">
      <t>イジカンリ</t>
    </rPh>
    <rPh sb="219" eb="221">
      <t>テキセイ</t>
    </rPh>
    <rPh sb="221" eb="222">
      <t>カ</t>
    </rPh>
    <rPh sb="222" eb="224">
      <t>ケイカク</t>
    </rPh>
    <rPh sb="225" eb="227">
      <t>サクテイ</t>
    </rPh>
    <rPh sb="232" eb="234">
      <t>コンゴ</t>
    </rPh>
    <rPh sb="237" eb="239">
      <t>ケイカク</t>
    </rPh>
    <rPh sb="240" eb="241">
      <t>ソ</t>
    </rPh>
    <rPh sb="243" eb="246">
      <t>ロウキュウカ</t>
    </rPh>
    <rPh sb="246" eb="248">
      <t>タイサク</t>
    </rPh>
    <rPh sb="249" eb="251">
      <t>スイシン</t>
    </rPh>
    <rPh sb="348" eb="350">
      <t>トウシ</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</si>
</sst>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31-495C-9308-FAD1FB61031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AF31-495C-9308-FAD1FB61031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54.14</c:v>
                </c:pt>
                <c:pt idx="1">
                  <c:v>52.67</c:v>
                </c:pt>
                <c:pt idx="2">
                  <c:v>51.48</c:v>
                </c:pt>
                <c:pt idx="3">
                  <c:v>51.64</c:v>
                </c:pt>
                <c:pt idx="4">
                  <c:v>50.64</c:v>
                </c:pt>
              </c:numCache>
            </c:numRef>
          </c:val>
          <c:extLst>
            <c:ext xmlns:c16="http://schemas.microsoft.com/office/drawing/2014/chart" uri="{C3380CC4-5D6E-409C-BE32-E72D297353CC}">
              <c16:uniqueId val="{00000000-D079-4F63-A3D1-78B8160847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D079-4F63-A3D1-78B8160847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81.42</c:v>
                </c:pt>
                <c:pt idx="1">
                  <c:v>82.14</c:v>
                </c:pt>
                <c:pt idx="2">
                  <c:v>82.17</c:v>
                </c:pt>
                <c:pt idx="3">
                  <c:v>82.31</c:v>
                </c:pt>
                <c:pt idx="4">
                  <c:v>82.2</c:v>
                </c:pt>
              </c:numCache>
            </c:numRef>
          </c:val>
          <c:extLst>
            <c:ext xmlns:c16="http://schemas.microsoft.com/office/drawing/2014/chart" uri="{C3380CC4-5D6E-409C-BE32-E72D297353CC}">
              <c16:uniqueId val="{00000000-F378-449E-BFB4-283580828A9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F378-449E-BFB4-283580828A9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78.150000000000006</c:v>
                </c:pt>
                <c:pt idx="1">
                  <c:v>74.73</c:v>
                </c:pt>
                <c:pt idx="2">
                  <c:v>74.28</c:v>
                </c:pt>
                <c:pt idx="3">
                  <c:v>79.47</c:v>
                </c:pt>
                <c:pt idx="4">
                  <c:v>70.430000000000007</c:v>
                </c:pt>
              </c:numCache>
            </c:numRef>
          </c:val>
          <c:extLst>
            <c:ext xmlns:c16="http://schemas.microsoft.com/office/drawing/2014/chart" uri="{C3380CC4-5D6E-409C-BE32-E72D297353CC}">
              <c16:uniqueId val="{00000000-7C80-4AA6-890D-142ADE2C825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80-4AA6-890D-142ADE2C825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2D-4A73-ADAC-723374A1EE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2D-4A73-ADAC-723374A1EE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1DA-4E0B-9137-7DB6E145C5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1DA-4E0B-9137-7DB6E145C5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7CA-4DB0-8E64-D92A4286A9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7CA-4DB0-8E64-D92A4286A9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CB-4251-BB7B-5349ED4B96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CB-4251-BB7B-5349ED4B96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5B-4F46-872F-DF3B7A0B5B4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685B-4F46-872F-DF3B7A0B5B4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66.819999999999993</c:v>
                </c:pt>
                <c:pt idx="1">
                  <c:v>61.78</c:v>
                </c:pt>
                <c:pt idx="2">
                  <c:v>45.06</c:v>
                </c:pt>
                <c:pt idx="3">
                  <c:v>34.32</c:v>
                </c:pt>
                <c:pt idx="4">
                  <c:v>52.35</c:v>
                </c:pt>
              </c:numCache>
            </c:numRef>
          </c:val>
          <c:extLst>
            <c:ext xmlns:c16="http://schemas.microsoft.com/office/drawing/2014/chart" uri="{C3380CC4-5D6E-409C-BE32-E72D297353CC}">
              <c16:uniqueId val="{00000000-E6D8-4AC7-8F1B-A19EC694AAB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E6D8-4AC7-8F1B-A19EC694AAB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274.8</c:v>
                </c:pt>
                <c:pt idx="1">
                  <c:v>296.58</c:v>
                </c:pt>
                <c:pt idx="2">
                  <c:v>406.89</c:v>
                </c:pt>
                <c:pt idx="3">
                  <c:v>536.69000000000005</c:v>
                </c:pt>
                <c:pt idx="4">
                  <c:v>355.33</c:v>
                </c:pt>
              </c:numCache>
            </c:numRef>
          </c:val>
          <c:extLst>
            <c:ext xmlns:c16="http://schemas.microsoft.com/office/drawing/2014/chart" uri="{C3380CC4-5D6E-409C-BE32-E72D297353CC}">
              <c16:uniqueId val="{00000000-7B21-4C18-A3AB-C1746622474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7B21-4C18-A3AB-C1746622474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【798.10】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【87.80】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【49.92】</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【286.33】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【54.51】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4314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67495" y="3000375"/>
          <a:ext cx="393001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73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300470" y="10935335"/>
          <a:ext cx="506158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90" zoomScaleNormal="9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0" t="s">
        <v>2</v>
      </c>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row>
    <row r="3" spans="1:78" ht="9.75" customHeight="1" x14ac:dyDescent="0.15">
      <c r="A3" s="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row>
    <row r="4" spans="1:78" ht="9.75" customHeight="1" x14ac:dyDescent="0.15">
      <c r="A4" s="2"/>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c r="BW4" s="50"/>
      <c r="BX4" s="50"/>
      <c r="BY4" s="50"/>
      <c r="BZ4" s="5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8" t="str">
        <f>データ!H6</f>
        <v>山口県　下関市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9" t="s">
        <v>3</v>
      </c>
      <c r="C7" s="29"/>
      <c r="D7" s="29"/>
      <c r="E7" s="29"/>
      <c r="F7" s="29"/>
      <c r="G7" s="29"/>
      <c r="H7" s="29"/>
      <c r="I7" s="29" t="s">
        <v>12</v>
      </c>
      <c r="J7" s="29"/>
      <c r="K7" s="29"/>
      <c r="L7" s="29"/>
      <c r="M7" s="29"/>
      <c r="N7" s="29"/>
      <c r="O7" s="29"/>
      <c r="P7" s="29" t="s">
        <v>4</v>
      </c>
      <c r="Q7" s="29"/>
      <c r="R7" s="29"/>
      <c r="S7" s="29"/>
      <c r="T7" s="29"/>
      <c r="U7" s="29"/>
      <c r="V7" s="29"/>
      <c r="W7" s="29" t="s">
        <v>14</v>
      </c>
      <c r="X7" s="29"/>
      <c r="Y7" s="29"/>
      <c r="Z7" s="29"/>
      <c r="AA7" s="29"/>
      <c r="AB7" s="29"/>
      <c r="AC7" s="29"/>
      <c r="AD7" s="29" t="s">
        <v>7</v>
      </c>
      <c r="AE7" s="29"/>
      <c r="AF7" s="29"/>
      <c r="AG7" s="29"/>
      <c r="AH7" s="29"/>
      <c r="AI7" s="29"/>
      <c r="AJ7" s="29"/>
      <c r="AK7" s="3"/>
      <c r="AL7" s="29" t="s">
        <v>16</v>
      </c>
      <c r="AM7" s="29"/>
      <c r="AN7" s="29"/>
      <c r="AO7" s="29"/>
      <c r="AP7" s="29"/>
      <c r="AQ7" s="29"/>
      <c r="AR7" s="29"/>
      <c r="AS7" s="29"/>
      <c r="AT7" s="29" t="s">
        <v>8</v>
      </c>
      <c r="AU7" s="29"/>
      <c r="AV7" s="29"/>
      <c r="AW7" s="29"/>
      <c r="AX7" s="29"/>
      <c r="AY7" s="29"/>
      <c r="AZ7" s="29"/>
      <c r="BA7" s="29"/>
      <c r="BB7" s="29" t="s">
        <v>17</v>
      </c>
      <c r="BC7" s="29"/>
      <c r="BD7" s="29"/>
      <c r="BE7" s="29"/>
      <c r="BF7" s="29"/>
      <c r="BG7" s="29"/>
      <c r="BH7" s="29"/>
      <c r="BI7" s="29"/>
      <c r="BJ7" s="3"/>
      <c r="BK7" s="3"/>
      <c r="BL7" s="30" t="s">
        <v>18</v>
      </c>
      <c r="BM7" s="31"/>
      <c r="BN7" s="31"/>
      <c r="BO7" s="31"/>
      <c r="BP7" s="31"/>
      <c r="BQ7" s="31"/>
      <c r="BR7" s="31"/>
      <c r="BS7" s="31"/>
      <c r="BT7" s="31"/>
      <c r="BU7" s="31"/>
      <c r="BV7" s="31"/>
      <c r="BW7" s="31"/>
      <c r="BX7" s="31"/>
      <c r="BY7" s="32"/>
    </row>
    <row r="8" spans="1:78" ht="18.75" customHeight="1" x14ac:dyDescent="0.15">
      <c r="A8" s="2"/>
      <c r="B8" s="33" t="str">
        <f>データ!I6</f>
        <v>法非適用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F1</v>
      </c>
      <c r="X8" s="33"/>
      <c r="Y8" s="33"/>
      <c r="Z8" s="33"/>
      <c r="AA8" s="33"/>
      <c r="AB8" s="33"/>
      <c r="AC8" s="33"/>
      <c r="AD8" s="34" t="str">
        <f>データ!$M$6</f>
        <v>非設置</v>
      </c>
      <c r="AE8" s="34"/>
      <c r="AF8" s="34"/>
      <c r="AG8" s="34"/>
      <c r="AH8" s="34"/>
      <c r="AI8" s="34"/>
      <c r="AJ8" s="34"/>
      <c r="AK8" s="3"/>
      <c r="AL8" s="35">
        <f>データ!S6</f>
        <v>243422</v>
      </c>
      <c r="AM8" s="35"/>
      <c r="AN8" s="35"/>
      <c r="AO8" s="35"/>
      <c r="AP8" s="35"/>
      <c r="AQ8" s="35"/>
      <c r="AR8" s="35"/>
      <c r="AS8" s="35"/>
      <c r="AT8" s="36">
        <f>データ!T6</f>
        <v>716.28</v>
      </c>
      <c r="AU8" s="36"/>
      <c r="AV8" s="36"/>
      <c r="AW8" s="36"/>
      <c r="AX8" s="36"/>
      <c r="AY8" s="36"/>
      <c r="AZ8" s="36"/>
      <c r="BA8" s="36"/>
      <c r="BB8" s="36">
        <f>データ!U6</f>
        <v>339.84</v>
      </c>
      <c r="BC8" s="36"/>
      <c r="BD8" s="36"/>
      <c r="BE8" s="36"/>
      <c r="BF8" s="36"/>
      <c r="BG8" s="36"/>
      <c r="BH8" s="36"/>
      <c r="BI8" s="36"/>
      <c r="BJ8" s="3"/>
      <c r="BK8" s="3"/>
      <c r="BL8" s="37" t="s">
        <v>13</v>
      </c>
      <c r="BM8" s="38"/>
      <c r="BN8" s="39" t="s">
        <v>20</v>
      </c>
      <c r="BO8" s="39"/>
      <c r="BP8" s="39"/>
      <c r="BQ8" s="39"/>
      <c r="BR8" s="39"/>
      <c r="BS8" s="39"/>
      <c r="BT8" s="39"/>
      <c r="BU8" s="39"/>
      <c r="BV8" s="39"/>
      <c r="BW8" s="39"/>
      <c r="BX8" s="39"/>
      <c r="BY8" s="40"/>
    </row>
    <row r="9" spans="1:78" ht="18.75" customHeight="1" x14ac:dyDescent="0.15">
      <c r="A9" s="2"/>
      <c r="B9" s="29" t="s">
        <v>21</v>
      </c>
      <c r="C9" s="29"/>
      <c r="D9" s="29"/>
      <c r="E9" s="29"/>
      <c r="F9" s="29"/>
      <c r="G9" s="29"/>
      <c r="H9" s="29"/>
      <c r="I9" s="29" t="s">
        <v>23</v>
      </c>
      <c r="J9" s="29"/>
      <c r="K9" s="29"/>
      <c r="L9" s="29"/>
      <c r="M9" s="29"/>
      <c r="N9" s="29"/>
      <c r="O9" s="29"/>
      <c r="P9" s="29" t="s">
        <v>26</v>
      </c>
      <c r="Q9" s="29"/>
      <c r="R9" s="29"/>
      <c r="S9" s="29"/>
      <c r="T9" s="29"/>
      <c r="U9" s="29"/>
      <c r="V9" s="29"/>
      <c r="W9" s="29" t="s">
        <v>29</v>
      </c>
      <c r="X9" s="29"/>
      <c r="Y9" s="29"/>
      <c r="Z9" s="29"/>
      <c r="AA9" s="29"/>
      <c r="AB9" s="29"/>
      <c r="AC9" s="29"/>
      <c r="AD9" s="29" t="s">
        <v>22</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33</v>
      </c>
      <c r="BC9" s="29"/>
      <c r="BD9" s="29"/>
      <c r="BE9" s="29"/>
      <c r="BF9" s="29"/>
      <c r="BG9" s="29"/>
      <c r="BH9" s="29"/>
      <c r="BI9" s="29"/>
      <c r="BJ9" s="3"/>
      <c r="BK9" s="3"/>
      <c r="BL9" s="41" t="s">
        <v>36</v>
      </c>
      <c r="BM9" s="42"/>
      <c r="BN9" s="43" t="s">
        <v>37</v>
      </c>
      <c r="BO9" s="43"/>
      <c r="BP9" s="43"/>
      <c r="BQ9" s="43"/>
      <c r="BR9" s="43"/>
      <c r="BS9" s="43"/>
      <c r="BT9" s="43"/>
      <c r="BU9" s="43"/>
      <c r="BV9" s="43"/>
      <c r="BW9" s="43"/>
      <c r="BX9" s="43"/>
      <c r="BY9" s="44"/>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2.65</v>
      </c>
      <c r="Q10" s="36"/>
      <c r="R10" s="36"/>
      <c r="S10" s="36"/>
      <c r="T10" s="36"/>
      <c r="U10" s="36"/>
      <c r="V10" s="36"/>
      <c r="W10" s="36">
        <f>データ!Q6</f>
        <v>97.76</v>
      </c>
      <c r="X10" s="36"/>
      <c r="Y10" s="36"/>
      <c r="Z10" s="36"/>
      <c r="AA10" s="36"/>
      <c r="AB10" s="36"/>
      <c r="AC10" s="36"/>
      <c r="AD10" s="35">
        <f>データ!R6</f>
        <v>3336</v>
      </c>
      <c r="AE10" s="35"/>
      <c r="AF10" s="35"/>
      <c r="AG10" s="35"/>
      <c r="AH10" s="35"/>
      <c r="AI10" s="35"/>
      <c r="AJ10" s="35"/>
      <c r="AK10" s="2"/>
      <c r="AL10" s="35">
        <f>データ!V6</f>
        <v>6416</v>
      </c>
      <c r="AM10" s="35"/>
      <c r="AN10" s="35"/>
      <c r="AO10" s="35"/>
      <c r="AP10" s="35"/>
      <c r="AQ10" s="35"/>
      <c r="AR10" s="35"/>
      <c r="AS10" s="35"/>
      <c r="AT10" s="36">
        <f>データ!W6</f>
        <v>4.21</v>
      </c>
      <c r="AU10" s="36"/>
      <c r="AV10" s="36"/>
      <c r="AW10" s="36"/>
      <c r="AX10" s="36"/>
      <c r="AY10" s="36"/>
      <c r="AZ10" s="36"/>
      <c r="BA10" s="36"/>
      <c r="BB10" s="36">
        <f>データ!X6</f>
        <v>1523.99</v>
      </c>
      <c r="BC10" s="36"/>
      <c r="BD10" s="36"/>
      <c r="BE10" s="36"/>
      <c r="BF10" s="36"/>
      <c r="BG10" s="36"/>
      <c r="BH10" s="36"/>
      <c r="BI10" s="36"/>
      <c r="BJ10" s="2"/>
      <c r="BK10" s="2"/>
      <c r="BL10" s="45" t="s">
        <v>39</v>
      </c>
      <c r="BM10" s="46"/>
      <c r="BN10" s="47" t="s">
        <v>40</v>
      </c>
      <c r="BO10" s="47"/>
      <c r="BP10" s="47"/>
      <c r="BQ10" s="47"/>
      <c r="BR10" s="47"/>
      <c r="BS10" s="47"/>
      <c r="BT10" s="47"/>
      <c r="BU10" s="47"/>
      <c r="BV10" s="47"/>
      <c r="BW10" s="47"/>
      <c r="BX10" s="47"/>
      <c r="BY10" s="4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42</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28</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59" t="s">
        <v>44</v>
      </c>
      <c r="BM14" s="60"/>
      <c r="BN14" s="60"/>
      <c r="BO14" s="60"/>
      <c r="BP14" s="60"/>
      <c r="BQ14" s="60"/>
      <c r="BR14" s="60"/>
      <c r="BS14" s="60"/>
      <c r="BT14" s="60"/>
      <c r="BU14" s="60"/>
      <c r="BV14" s="60"/>
      <c r="BW14" s="60"/>
      <c r="BX14" s="60"/>
      <c r="BY14" s="60"/>
      <c r="BZ14" s="61"/>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62"/>
      <c r="BM15" s="63"/>
      <c r="BN15" s="63"/>
      <c r="BO15" s="63"/>
      <c r="BP15" s="63"/>
      <c r="BQ15" s="63"/>
      <c r="BR15" s="63"/>
      <c r="BS15" s="63"/>
      <c r="BT15" s="63"/>
      <c r="BU15" s="63"/>
      <c r="BV15" s="63"/>
      <c r="BW15" s="63"/>
      <c r="BX15" s="63"/>
      <c r="BY15" s="63"/>
      <c r="BZ15" s="64"/>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5" t="s">
        <v>24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9" t="s">
        <v>45</v>
      </c>
      <c r="BM45" s="60"/>
      <c r="BN45" s="60"/>
      <c r="BO45" s="60"/>
      <c r="BP45" s="60"/>
      <c r="BQ45" s="60"/>
      <c r="BR45" s="60"/>
      <c r="BS45" s="60"/>
      <c r="BT45" s="60"/>
      <c r="BU45" s="60"/>
      <c r="BV45" s="60"/>
      <c r="BW45" s="60"/>
      <c r="BX45" s="60"/>
      <c r="BY45" s="60"/>
      <c r="BZ45" s="61"/>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2"/>
      <c r="BM46" s="63"/>
      <c r="BN46" s="63"/>
      <c r="BO46" s="63"/>
      <c r="BP46" s="63"/>
      <c r="BQ46" s="63"/>
      <c r="BR46" s="63"/>
      <c r="BS46" s="63"/>
      <c r="BT46" s="63"/>
      <c r="BU46" s="63"/>
      <c r="BV46" s="63"/>
      <c r="BW46" s="63"/>
      <c r="BX46" s="63"/>
      <c r="BY46" s="63"/>
      <c r="BZ46" s="64"/>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5" t="s">
        <v>87</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5"/>
      <c r="BM59" s="66"/>
      <c r="BN59" s="66"/>
      <c r="BO59" s="66"/>
      <c r="BP59" s="66"/>
      <c r="BQ59" s="66"/>
      <c r="BR59" s="66"/>
      <c r="BS59" s="66"/>
      <c r="BT59" s="66"/>
      <c r="BU59" s="66"/>
      <c r="BV59" s="66"/>
      <c r="BW59" s="66"/>
      <c r="BX59" s="66"/>
      <c r="BY59" s="66"/>
      <c r="BZ59" s="67"/>
    </row>
    <row r="60" spans="1:78" ht="13.5" customHeight="1" x14ac:dyDescent="0.15">
      <c r="A60" s="2"/>
      <c r="B60" s="56" t="s">
        <v>9</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65"/>
      <c r="BM60" s="66"/>
      <c r="BN60" s="66"/>
      <c r="BO60" s="66"/>
      <c r="BP60" s="66"/>
      <c r="BQ60" s="66"/>
      <c r="BR60" s="66"/>
      <c r="BS60" s="66"/>
      <c r="BT60" s="66"/>
      <c r="BU60" s="66"/>
      <c r="BV60" s="66"/>
      <c r="BW60" s="66"/>
      <c r="BX60" s="66"/>
      <c r="BY60" s="66"/>
      <c r="BZ60" s="6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9" t="s">
        <v>10</v>
      </c>
      <c r="BM64" s="60"/>
      <c r="BN64" s="60"/>
      <c r="BO64" s="60"/>
      <c r="BP64" s="60"/>
      <c r="BQ64" s="60"/>
      <c r="BR64" s="60"/>
      <c r="BS64" s="60"/>
      <c r="BT64" s="60"/>
      <c r="BU64" s="60"/>
      <c r="BV64" s="60"/>
      <c r="BW64" s="60"/>
      <c r="BX64" s="60"/>
      <c r="BY64" s="60"/>
      <c r="BZ64" s="61"/>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2"/>
      <c r="BM65" s="63"/>
      <c r="BN65" s="63"/>
      <c r="BO65" s="63"/>
      <c r="BP65" s="63"/>
      <c r="BQ65" s="63"/>
      <c r="BR65" s="63"/>
      <c r="BS65" s="63"/>
      <c r="BT65" s="63"/>
      <c r="BU65" s="63"/>
      <c r="BV65" s="63"/>
      <c r="BW65" s="63"/>
      <c r="BX65" s="63"/>
      <c r="BY65" s="63"/>
      <c r="BZ65" s="64"/>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8"/>
      <c r="BM82" s="69"/>
      <c r="BN82" s="69"/>
      <c r="BO82" s="69"/>
      <c r="BP82" s="69"/>
      <c r="BQ82" s="69"/>
      <c r="BR82" s="69"/>
      <c r="BS82" s="69"/>
      <c r="BT82" s="69"/>
      <c r="BU82" s="69"/>
      <c r="BV82" s="69"/>
      <c r="BW82" s="69"/>
      <c r="BX82" s="69"/>
      <c r="BY82" s="69"/>
      <c r="BZ82" s="70"/>
    </row>
    <row r="83" spans="1:78" x14ac:dyDescent="0.15">
      <c r="C83" s="49" t="s">
        <v>47</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x14ac:dyDescent="0.15">
      <c r="C84" s="2"/>
    </row>
    <row r="85" spans="1:78" hidden="1" x14ac:dyDescent="0.15">
      <c r="B85" s="6" t="s">
        <v>48</v>
      </c>
      <c r="C85" s="6"/>
      <c r="D85" s="6"/>
      <c r="E85" s="6" t="s">
        <v>49</v>
      </c>
      <c r="F85" s="6" t="s">
        <v>51</v>
      </c>
      <c r="G85" s="6" t="s">
        <v>52</v>
      </c>
      <c r="H85" s="6" t="s">
        <v>46</v>
      </c>
      <c r="I85" s="6" t="s">
        <v>11</v>
      </c>
      <c r="J85" s="6" t="s">
        <v>53</v>
      </c>
      <c r="K85" s="6" t="s">
        <v>54</v>
      </c>
      <c r="L85" s="6" t="s">
        <v>34</v>
      </c>
      <c r="M85" s="6" t="s">
        <v>38</v>
      </c>
      <c r="N85" s="6" t="s">
        <v>55</v>
      </c>
      <c r="O85" s="6" t="s">
        <v>56</v>
      </c>
    </row>
    <row r="86" spans="1:78" hidden="1" x14ac:dyDescent="0.15">
      <c r="B86" s="6"/>
      <c r="C86" s="6"/>
      <c r="D86" s="6"/>
      <c r="E86" s="6" t="str">
        <f>データ!AI6</f>
        <v/>
      </c>
      <c r="F86" s="6" t="s">
        <v>43</v>
      </c>
      <c r="G86" s="6" t="s">
        <v>43</v>
      </c>
      <c r="H86" s="6" t="str">
        <f>データ!BP6</f>
        <v>【798.10】</v>
      </c>
      <c r="I86" s="6" t="str">
        <f>データ!CA6</f>
        <v>【54.51】</v>
      </c>
      <c r="J86" s="6" t="str">
        <f>データ!CL6</f>
        <v>【286.33】</v>
      </c>
      <c r="K86" s="6" t="str">
        <f>データ!CW6</f>
        <v>【49.92】</v>
      </c>
      <c r="L86" s="6" t="str">
        <f>データ!DH6</f>
        <v>【87.80】</v>
      </c>
      <c r="M86" s="6" t="s">
        <v>43</v>
      </c>
      <c r="N86" s="6" t="s">
        <v>43</v>
      </c>
      <c r="O86" s="6" t="str">
        <f>データ!EO6</f>
        <v>【0.02】</v>
      </c>
    </row>
  </sheetData>
  <sheetProtection algorithmName="SHA-512" hashValue="wcrsAPaGdrtC++E8LDdnsjq248ipxd7teufi7UwfBffVbnFwFKVbk/49OHajGestGKVs2XFYc/8VZRUMm+o8lQ==" saltValue="9dJyvDFr71jzjbefwb1dNg=="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14" t="s">
        <v>60</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19</v>
      </c>
      <c r="B3" s="16" t="s">
        <v>35</v>
      </c>
      <c r="C3" s="16" t="s">
        <v>62</v>
      </c>
      <c r="D3" s="16" t="s">
        <v>41</v>
      </c>
      <c r="E3" s="16" t="s">
        <v>6</v>
      </c>
      <c r="F3" s="16" t="s">
        <v>5</v>
      </c>
      <c r="G3" s="16" t="s">
        <v>25</v>
      </c>
      <c r="H3" s="73" t="s">
        <v>59</v>
      </c>
      <c r="I3" s="74"/>
      <c r="J3" s="74"/>
      <c r="K3" s="74"/>
      <c r="L3" s="74"/>
      <c r="M3" s="74"/>
      <c r="N3" s="74"/>
      <c r="O3" s="74"/>
      <c r="P3" s="74"/>
      <c r="Q3" s="74"/>
      <c r="R3" s="74"/>
      <c r="S3" s="74"/>
      <c r="T3" s="74"/>
      <c r="U3" s="74"/>
      <c r="V3" s="74"/>
      <c r="W3" s="74"/>
      <c r="X3" s="75"/>
      <c r="Y3" s="71" t="s">
        <v>57</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9</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63</v>
      </c>
      <c r="B4" s="17"/>
      <c r="C4" s="17"/>
      <c r="D4" s="17"/>
      <c r="E4" s="17"/>
      <c r="F4" s="17"/>
      <c r="G4" s="17"/>
      <c r="H4" s="76"/>
      <c r="I4" s="77"/>
      <c r="J4" s="77"/>
      <c r="K4" s="77"/>
      <c r="L4" s="77"/>
      <c r="M4" s="77"/>
      <c r="N4" s="77"/>
      <c r="O4" s="77"/>
      <c r="P4" s="77"/>
      <c r="Q4" s="77"/>
      <c r="R4" s="77"/>
      <c r="S4" s="77"/>
      <c r="T4" s="77"/>
      <c r="U4" s="77"/>
      <c r="V4" s="77"/>
      <c r="W4" s="77"/>
      <c r="X4" s="78"/>
      <c r="Y4" s="72" t="s">
        <v>27</v>
      </c>
      <c r="Z4" s="72"/>
      <c r="AA4" s="72"/>
      <c r="AB4" s="72"/>
      <c r="AC4" s="72"/>
      <c r="AD4" s="72"/>
      <c r="AE4" s="72"/>
      <c r="AF4" s="72"/>
      <c r="AG4" s="72"/>
      <c r="AH4" s="72"/>
      <c r="AI4" s="72"/>
      <c r="AJ4" s="72" t="s">
        <v>50</v>
      </c>
      <c r="AK4" s="72"/>
      <c r="AL4" s="72"/>
      <c r="AM4" s="72"/>
      <c r="AN4" s="72"/>
      <c r="AO4" s="72"/>
      <c r="AP4" s="72"/>
      <c r="AQ4" s="72"/>
      <c r="AR4" s="72"/>
      <c r="AS4" s="72"/>
      <c r="AT4" s="72"/>
      <c r="AU4" s="72" t="s">
        <v>30</v>
      </c>
      <c r="AV4" s="72"/>
      <c r="AW4" s="72"/>
      <c r="AX4" s="72"/>
      <c r="AY4" s="72"/>
      <c r="AZ4" s="72"/>
      <c r="BA4" s="72"/>
      <c r="BB4" s="72"/>
      <c r="BC4" s="72"/>
      <c r="BD4" s="72"/>
      <c r="BE4" s="72"/>
      <c r="BF4" s="72" t="s">
        <v>65</v>
      </c>
      <c r="BG4" s="72"/>
      <c r="BH4" s="72"/>
      <c r="BI4" s="72"/>
      <c r="BJ4" s="72"/>
      <c r="BK4" s="72"/>
      <c r="BL4" s="72"/>
      <c r="BM4" s="72"/>
      <c r="BN4" s="72"/>
      <c r="BO4" s="72"/>
      <c r="BP4" s="72"/>
      <c r="BQ4" s="72" t="s">
        <v>15</v>
      </c>
      <c r="BR4" s="72"/>
      <c r="BS4" s="72"/>
      <c r="BT4" s="72"/>
      <c r="BU4" s="72"/>
      <c r="BV4" s="72"/>
      <c r="BW4" s="72"/>
      <c r="BX4" s="72"/>
      <c r="BY4" s="72"/>
      <c r="BZ4" s="72"/>
      <c r="CA4" s="72"/>
      <c r="CB4" s="72" t="s">
        <v>64</v>
      </c>
      <c r="CC4" s="72"/>
      <c r="CD4" s="72"/>
      <c r="CE4" s="72"/>
      <c r="CF4" s="72"/>
      <c r="CG4" s="72"/>
      <c r="CH4" s="72"/>
      <c r="CI4" s="72"/>
      <c r="CJ4" s="72"/>
      <c r="CK4" s="72"/>
      <c r="CL4" s="72"/>
      <c r="CM4" s="72" t="s">
        <v>0</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8"/>
      <c r="C5" s="18"/>
      <c r="D5" s="18"/>
      <c r="E5" s="18"/>
      <c r="F5" s="18"/>
      <c r="G5" s="18"/>
      <c r="H5" s="22" t="s">
        <v>61</v>
      </c>
      <c r="I5" s="22" t="s">
        <v>71</v>
      </c>
      <c r="J5" s="22" t="s">
        <v>72</v>
      </c>
      <c r="K5" s="22" t="s">
        <v>73</v>
      </c>
      <c r="L5" s="22" t="s">
        <v>74</v>
      </c>
      <c r="M5" s="22" t="s">
        <v>7</v>
      </c>
      <c r="N5" s="22" t="s">
        <v>75</v>
      </c>
      <c r="O5" s="22" t="s">
        <v>76</v>
      </c>
      <c r="P5" s="22" t="s">
        <v>77</v>
      </c>
      <c r="Q5" s="22" t="s">
        <v>78</v>
      </c>
      <c r="R5" s="22" t="s">
        <v>79</v>
      </c>
      <c r="S5" s="22" t="s">
        <v>80</v>
      </c>
      <c r="T5" s="22" t="s">
        <v>81</v>
      </c>
      <c r="U5" s="22" t="s">
        <v>1</v>
      </c>
      <c r="V5" s="22" t="s">
        <v>82</v>
      </c>
      <c r="W5" s="22" t="s">
        <v>83</v>
      </c>
      <c r="X5" s="22" t="s">
        <v>84</v>
      </c>
      <c r="Y5" s="22" t="s">
        <v>85</v>
      </c>
      <c r="Z5" s="22" t="s">
        <v>86</v>
      </c>
      <c r="AA5" s="22" t="s">
        <v>88</v>
      </c>
      <c r="AB5" s="22" t="s">
        <v>89</v>
      </c>
      <c r="AC5" s="22" t="s">
        <v>90</v>
      </c>
      <c r="AD5" s="22" t="s">
        <v>91</v>
      </c>
      <c r="AE5" s="22" t="s">
        <v>93</v>
      </c>
      <c r="AF5" s="22" t="s">
        <v>94</v>
      </c>
      <c r="AG5" s="22" t="s">
        <v>95</v>
      </c>
      <c r="AH5" s="22" t="s">
        <v>96</v>
      </c>
      <c r="AI5" s="22" t="s">
        <v>48</v>
      </c>
      <c r="AJ5" s="22" t="s">
        <v>85</v>
      </c>
      <c r="AK5" s="22" t="s">
        <v>86</v>
      </c>
      <c r="AL5" s="22" t="s">
        <v>88</v>
      </c>
      <c r="AM5" s="22" t="s">
        <v>89</v>
      </c>
      <c r="AN5" s="22" t="s">
        <v>90</v>
      </c>
      <c r="AO5" s="22" t="s">
        <v>91</v>
      </c>
      <c r="AP5" s="22" t="s">
        <v>93</v>
      </c>
      <c r="AQ5" s="22" t="s">
        <v>94</v>
      </c>
      <c r="AR5" s="22" t="s">
        <v>95</v>
      </c>
      <c r="AS5" s="22" t="s">
        <v>96</v>
      </c>
      <c r="AT5" s="22" t="s">
        <v>92</v>
      </c>
      <c r="AU5" s="22" t="s">
        <v>85</v>
      </c>
      <c r="AV5" s="22" t="s">
        <v>86</v>
      </c>
      <c r="AW5" s="22" t="s">
        <v>88</v>
      </c>
      <c r="AX5" s="22" t="s">
        <v>89</v>
      </c>
      <c r="AY5" s="22" t="s">
        <v>90</v>
      </c>
      <c r="AZ5" s="22" t="s">
        <v>91</v>
      </c>
      <c r="BA5" s="22" t="s">
        <v>93</v>
      </c>
      <c r="BB5" s="22" t="s">
        <v>94</v>
      </c>
      <c r="BC5" s="22" t="s">
        <v>95</v>
      </c>
      <c r="BD5" s="22" t="s">
        <v>96</v>
      </c>
      <c r="BE5" s="22" t="s">
        <v>92</v>
      </c>
      <c r="BF5" s="22" t="s">
        <v>85</v>
      </c>
      <c r="BG5" s="22" t="s">
        <v>86</v>
      </c>
      <c r="BH5" s="22" t="s">
        <v>88</v>
      </c>
      <c r="BI5" s="22" t="s">
        <v>89</v>
      </c>
      <c r="BJ5" s="22" t="s">
        <v>90</v>
      </c>
      <c r="BK5" s="22" t="s">
        <v>91</v>
      </c>
      <c r="BL5" s="22" t="s">
        <v>93</v>
      </c>
      <c r="BM5" s="22" t="s">
        <v>94</v>
      </c>
      <c r="BN5" s="22" t="s">
        <v>95</v>
      </c>
      <c r="BO5" s="22" t="s">
        <v>96</v>
      </c>
      <c r="BP5" s="22" t="s">
        <v>92</v>
      </c>
      <c r="BQ5" s="22" t="s">
        <v>85</v>
      </c>
      <c r="BR5" s="22" t="s">
        <v>86</v>
      </c>
      <c r="BS5" s="22" t="s">
        <v>88</v>
      </c>
      <c r="BT5" s="22" t="s">
        <v>89</v>
      </c>
      <c r="BU5" s="22" t="s">
        <v>90</v>
      </c>
      <c r="BV5" s="22" t="s">
        <v>91</v>
      </c>
      <c r="BW5" s="22" t="s">
        <v>93</v>
      </c>
      <c r="BX5" s="22" t="s">
        <v>94</v>
      </c>
      <c r="BY5" s="22" t="s">
        <v>95</v>
      </c>
      <c r="BZ5" s="22" t="s">
        <v>96</v>
      </c>
      <c r="CA5" s="22" t="s">
        <v>92</v>
      </c>
      <c r="CB5" s="22" t="s">
        <v>85</v>
      </c>
      <c r="CC5" s="22" t="s">
        <v>86</v>
      </c>
      <c r="CD5" s="22" t="s">
        <v>88</v>
      </c>
      <c r="CE5" s="22" t="s">
        <v>89</v>
      </c>
      <c r="CF5" s="22" t="s">
        <v>90</v>
      </c>
      <c r="CG5" s="22" t="s">
        <v>91</v>
      </c>
      <c r="CH5" s="22" t="s">
        <v>93</v>
      </c>
      <c r="CI5" s="22" t="s">
        <v>94</v>
      </c>
      <c r="CJ5" s="22" t="s">
        <v>95</v>
      </c>
      <c r="CK5" s="22" t="s">
        <v>96</v>
      </c>
      <c r="CL5" s="22" t="s">
        <v>92</v>
      </c>
      <c r="CM5" s="22" t="s">
        <v>85</v>
      </c>
      <c r="CN5" s="22" t="s">
        <v>86</v>
      </c>
      <c r="CO5" s="22" t="s">
        <v>88</v>
      </c>
      <c r="CP5" s="22" t="s">
        <v>89</v>
      </c>
      <c r="CQ5" s="22" t="s">
        <v>90</v>
      </c>
      <c r="CR5" s="22" t="s">
        <v>91</v>
      </c>
      <c r="CS5" s="22" t="s">
        <v>93</v>
      </c>
      <c r="CT5" s="22" t="s">
        <v>94</v>
      </c>
      <c r="CU5" s="22" t="s">
        <v>95</v>
      </c>
      <c r="CV5" s="22" t="s">
        <v>96</v>
      </c>
      <c r="CW5" s="22" t="s">
        <v>92</v>
      </c>
      <c r="CX5" s="22" t="s">
        <v>85</v>
      </c>
      <c r="CY5" s="22" t="s">
        <v>86</v>
      </c>
      <c r="CZ5" s="22" t="s">
        <v>88</v>
      </c>
      <c r="DA5" s="22" t="s">
        <v>89</v>
      </c>
      <c r="DB5" s="22" t="s">
        <v>90</v>
      </c>
      <c r="DC5" s="22" t="s">
        <v>91</v>
      </c>
      <c r="DD5" s="22" t="s">
        <v>93</v>
      </c>
      <c r="DE5" s="22" t="s">
        <v>94</v>
      </c>
      <c r="DF5" s="22" t="s">
        <v>95</v>
      </c>
      <c r="DG5" s="22" t="s">
        <v>96</v>
      </c>
      <c r="DH5" s="22" t="s">
        <v>92</v>
      </c>
      <c r="DI5" s="22" t="s">
        <v>85</v>
      </c>
      <c r="DJ5" s="22" t="s">
        <v>86</v>
      </c>
      <c r="DK5" s="22" t="s">
        <v>88</v>
      </c>
      <c r="DL5" s="22" t="s">
        <v>89</v>
      </c>
      <c r="DM5" s="22" t="s">
        <v>90</v>
      </c>
      <c r="DN5" s="22" t="s">
        <v>91</v>
      </c>
      <c r="DO5" s="22" t="s">
        <v>93</v>
      </c>
      <c r="DP5" s="22" t="s">
        <v>94</v>
      </c>
      <c r="DQ5" s="22" t="s">
        <v>95</v>
      </c>
      <c r="DR5" s="22" t="s">
        <v>96</v>
      </c>
      <c r="DS5" s="22" t="s">
        <v>92</v>
      </c>
      <c r="DT5" s="22" t="s">
        <v>85</v>
      </c>
      <c r="DU5" s="22" t="s">
        <v>86</v>
      </c>
      <c r="DV5" s="22" t="s">
        <v>88</v>
      </c>
      <c r="DW5" s="22" t="s">
        <v>89</v>
      </c>
      <c r="DX5" s="22" t="s">
        <v>90</v>
      </c>
      <c r="DY5" s="22" t="s">
        <v>91</v>
      </c>
      <c r="DZ5" s="22" t="s">
        <v>93</v>
      </c>
      <c r="EA5" s="22" t="s">
        <v>94</v>
      </c>
      <c r="EB5" s="22" t="s">
        <v>95</v>
      </c>
      <c r="EC5" s="22" t="s">
        <v>96</v>
      </c>
      <c r="ED5" s="22" t="s">
        <v>92</v>
      </c>
      <c r="EE5" s="22" t="s">
        <v>85</v>
      </c>
      <c r="EF5" s="22" t="s">
        <v>86</v>
      </c>
      <c r="EG5" s="22" t="s">
        <v>88</v>
      </c>
      <c r="EH5" s="22" t="s">
        <v>89</v>
      </c>
      <c r="EI5" s="22" t="s">
        <v>90</v>
      </c>
      <c r="EJ5" s="22" t="s">
        <v>91</v>
      </c>
      <c r="EK5" s="22" t="s">
        <v>93</v>
      </c>
      <c r="EL5" s="22" t="s">
        <v>94</v>
      </c>
      <c r="EM5" s="22" t="s">
        <v>95</v>
      </c>
      <c r="EN5" s="22" t="s">
        <v>96</v>
      </c>
      <c r="EO5" s="22" t="s">
        <v>92</v>
      </c>
    </row>
    <row r="6" spans="1:145" s="13" customFormat="1" x14ac:dyDescent="0.15">
      <c r="A6" s="14" t="s">
        <v>97</v>
      </c>
      <c r="B6" s="19">
        <f t="shared" ref="B6:X6" si="1">B7</f>
        <v>2024</v>
      </c>
      <c r="C6" s="19">
        <f t="shared" si="1"/>
        <v>352012</v>
      </c>
      <c r="D6" s="19">
        <f t="shared" si="1"/>
        <v>47</v>
      </c>
      <c r="E6" s="19">
        <f t="shared" si="1"/>
        <v>17</v>
      </c>
      <c r="F6" s="19">
        <f t="shared" si="1"/>
        <v>5</v>
      </c>
      <c r="G6" s="19">
        <f t="shared" si="1"/>
        <v>0</v>
      </c>
      <c r="H6" s="19" t="str">
        <f t="shared" si="1"/>
        <v>山口県　下関市</v>
      </c>
      <c r="I6" s="19" t="str">
        <f t="shared" si="1"/>
        <v>法非適用</v>
      </c>
      <c r="J6" s="19" t="str">
        <f t="shared" si="1"/>
        <v>下水道事業</v>
      </c>
      <c r="K6" s="19" t="str">
        <f t="shared" si="1"/>
        <v>農業集落排水</v>
      </c>
      <c r="L6" s="19" t="str">
        <f t="shared" si="1"/>
        <v>F1</v>
      </c>
      <c r="M6" s="19" t="str">
        <f t="shared" si="1"/>
        <v>非設置</v>
      </c>
      <c r="N6" s="23" t="str">
        <f t="shared" si="1"/>
        <v>-</v>
      </c>
      <c r="O6" s="23" t="str">
        <f t="shared" si="1"/>
        <v>該当数値なし</v>
      </c>
      <c r="P6" s="23">
        <f t="shared" si="1"/>
        <v>2.65</v>
      </c>
      <c r="Q6" s="23">
        <f t="shared" si="1"/>
        <v>97.76</v>
      </c>
      <c r="R6" s="23">
        <f t="shared" si="1"/>
        <v>3336</v>
      </c>
      <c r="S6" s="23">
        <f t="shared" si="1"/>
        <v>243422</v>
      </c>
      <c r="T6" s="23">
        <f t="shared" si="1"/>
        <v>716.28</v>
      </c>
      <c r="U6" s="23">
        <f t="shared" si="1"/>
        <v>339.84</v>
      </c>
      <c r="V6" s="23">
        <f t="shared" si="1"/>
        <v>6416</v>
      </c>
      <c r="W6" s="23">
        <f t="shared" si="1"/>
        <v>4.21</v>
      </c>
      <c r="X6" s="23">
        <f t="shared" si="1"/>
        <v>1523.99</v>
      </c>
      <c r="Y6" s="27">
        <f t="shared" ref="Y6:AH6" si="2">IF(Y7="",NA(),Y7)</f>
        <v>78.150000000000006</v>
      </c>
      <c r="Z6" s="27">
        <f t="shared" si="2"/>
        <v>74.73</v>
      </c>
      <c r="AA6" s="27">
        <f t="shared" si="2"/>
        <v>74.28</v>
      </c>
      <c r="AB6" s="27">
        <f t="shared" si="2"/>
        <v>79.47</v>
      </c>
      <c r="AC6" s="27">
        <f t="shared" si="2"/>
        <v>70.430000000000007</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3">
        <f t="shared" si="5"/>
        <v>0</v>
      </c>
      <c r="BI6" s="23">
        <f t="shared" si="5"/>
        <v>0</v>
      </c>
      <c r="BJ6" s="23">
        <f t="shared" si="5"/>
        <v>0</v>
      </c>
      <c r="BK6" s="27">
        <f t="shared" si="5"/>
        <v>867.83</v>
      </c>
      <c r="BL6" s="27">
        <f t="shared" si="5"/>
        <v>791.76</v>
      </c>
      <c r="BM6" s="27">
        <f t="shared" si="5"/>
        <v>900.82</v>
      </c>
      <c r="BN6" s="27">
        <f t="shared" si="5"/>
        <v>743.31</v>
      </c>
      <c r="BO6" s="27">
        <f t="shared" si="5"/>
        <v>796.8</v>
      </c>
      <c r="BP6" s="23" t="str">
        <f>IF(BP7="","",IF(BP7="-","【-】","【"&amp;SUBSTITUTE(TEXT(BP7,"#,##0.00"),"-","△")&amp;"】"))</f>
        <v>【798.10】</v>
      </c>
      <c r="BQ6" s="27">
        <f t="shared" ref="BQ6:BZ6" si="6">IF(BQ7="",NA(),BQ7)</f>
        <v>66.819999999999993</v>
      </c>
      <c r="BR6" s="27">
        <f t="shared" si="6"/>
        <v>61.78</v>
      </c>
      <c r="BS6" s="27">
        <f t="shared" si="6"/>
        <v>45.06</v>
      </c>
      <c r="BT6" s="27">
        <f t="shared" si="6"/>
        <v>34.32</v>
      </c>
      <c r="BU6" s="27">
        <f t="shared" si="6"/>
        <v>52.35</v>
      </c>
      <c r="BV6" s="27">
        <f t="shared" si="6"/>
        <v>57.08</v>
      </c>
      <c r="BW6" s="27">
        <f t="shared" si="6"/>
        <v>56.26</v>
      </c>
      <c r="BX6" s="27">
        <f t="shared" si="6"/>
        <v>52.94</v>
      </c>
      <c r="BY6" s="27">
        <f t="shared" si="6"/>
        <v>61.15</v>
      </c>
      <c r="BZ6" s="27">
        <f t="shared" si="6"/>
        <v>58.41</v>
      </c>
      <c r="CA6" s="23" t="str">
        <f>IF(CA7="","",IF(CA7="-","【-】","【"&amp;SUBSTITUTE(TEXT(CA7,"#,##0.00"),"-","△")&amp;"】"))</f>
        <v>【54.51】</v>
      </c>
      <c r="CB6" s="27">
        <f t="shared" ref="CB6:CK6" si="7">IF(CB7="",NA(),CB7)</f>
        <v>274.8</v>
      </c>
      <c r="CC6" s="27">
        <f t="shared" si="7"/>
        <v>296.58</v>
      </c>
      <c r="CD6" s="27">
        <f t="shared" si="7"/>
        <v>406.89</v>
      </c>
      <c r="CE6" s="27">
        <f t="shared" si="7"/>
        <v>536.69000000000005</v>
      </c>
      <c r="CF6" s="27">
        <f t="shared" si="7"/>
        <v>355.33</v>
      </c>
      <c r="CG6" s="27">
        <f t="shared" si="7"/>
        <v>274.99</v>
      </c>
      <c r="CH6" s="27">
        <f t="shared" si="7"/>
        <v>282.08999999999997</v>
      </c>
      <c r="CI6" s="27">
        <f t="shared" si="7"/>
        <v>303.27999999999997</v>
      </c>
      <c r="CJ6" s="27">
        <f t="shared" si="7"/>
        <v>250.43</v>
      </c>
      <c r="CK6" s="27">
        <f t="shared" si="7"/>
        <v>267.33999999999997</v>
      </c>
      <c r="CL6" s="23" t="str">
        <f>IF(CL7="","",IF(CL7="-","【-】","【"&amp;SUBSTITUTE(TEXT(CL7,"#,##0.00"),"-","△")&amp;"】"))</f>
        <v>【286.33】</v>
      </c>
      <c r="CM6" s="27">
        <f t="shared" ref="CM6:CV6" si="8">IF(CM7="",NA(),CM7)</f>
        <v>54.14</v>
      </c>
      <c r="CN6" s="27">
        <f t="shared" si="8"/>
        <v>52.67</v>
      </c>
      <c r="CO6" s="27">
        <f t="shared" si="8"/>
        <v>51.48</v>
      </c>
      <c r="CP6" s="27">
        <f t="shared" si="8"/>
        <v>51.64</v>
      </c>
      <c r="CQ6" s="27">
        <f t="shared" si="8"/>
        <v>50.64</v>
      </c>
      <c r="CR6" s="27">
        <f t="shared" si="8"/>
        <v>54.83</v>
      </c>
      <c r="CS6" s="27">
        <f t="shared" si="8"/>
        <v>66.53</v>
      </c>
      <c r="CT6" s="27">
        <f t="shared" si="8"/>
        <v>52.35</v>
      </c>
      <c r="CU6" s="27">
        <f t="shared" si="8"/>
        <v>52.63</v>
      </c>
      <c r="CV6" s="27">
        <f t="shared" si="8"/>
        <v>52.34</v>
      </c>
      <c r="CW6" s="23" t="str">
        <f>IF(CW7="","",IF(CW7="-","【-】","【"&amp;SUBSTITUTE(TEXT(CW7,"#,##0.00"),"-","△")&amp;"】"))</f>
        <v>【49.92】</v>
      </c>
      <c r="CX6" s="27">
        <f t="shared" ref="CX6:DG6" si="9">IF(CX7="",NA(),CX7)</f>
        <v>81.42</v>
      </c>
      <c r="CY6" s="27">
        <f t="shared" si="9"/>
        <v>82.14</v>
      </c>
      <c r="CZ6" s="27">
        <f t="shared" si="9"/>
        <v>82.17</v>
      </c>
      <c r="DA6" s="27">
        <f t="shared" si="9"/>
        <v>82.31</v>
      </c>
      <c r="DB6" s="27">
        <f t="shared" si="9"/>
        <v>82.2</v>
      </c>
      <c r="DC6" s="27">
        <f t="shared" si="9"/>
        <v>84.7</v>
      </c>
      <c r="DD6" s="27">
        <f t="shared" si="9"/>
        <v>84.67</v>
      </c>
      <c r="DE6" s="27">
        <f t="shared" si="9"/>
        <v>84.39</v>
      </c>
      <c r="DF6" s="27">
        <f t="shared" si="9"/>
        <v>90.32</v>
      </c>
      <c r="DG6" s="27">
        <f t="shared" si="9"/>
        <v>90.05</v>
      </c>
      <c r="DH6" s="23" t="str">
        <f>IF(DH7="","",IF(DH7="-","【-】","【"&amp;SUBSTITUTE(TEXT(DH7,"#,##0.00"),"-","△")&amp;"】"))</f>
        <v>【87.80】</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3">
        <f t="shared" ref="EE6:EN6" si="12">IF(EE7="",NA(),EE7)</f>
        <v>0</v>
      </c>
      <c r="EF6" s="23">
        <f t="shared" si="12"/>
        <v>0</v>
      </c>
      <c r="EG6" s="23">
        <f t="shared" si="12"/>
        <v>0</v>
      </c>
      <c r="EH6" s="23">
        <f t="shared" si="12"/>
        <v>0</v>
      </c>
      <c r="EI6" s="23">
        <f t="shared" si="12"/>
        <v>0</v>
      </c>
      <c r="EJ6" s="27">
        <f t="shared" si="12"/>
        <v>0.25</v>
      </c>
      <c r="EK6" s="27">
        <f t="shared" si="12"/>
        <v>0.05</v>
      </c>
      <c r="EL6" s="27">
        <f t="shared" si="12"/>
        <v>0.03</v>
      </c>
      <c r="EM6" s="27">
        <f t="shared" si="12"/>
        <v>0.02</v>
      </c>
      <c r="EN6" s="27">
        <f t="shared" si="12"/>
        <v>0.02</v>
      </c>
      <c r="EO6" s="23" t="str">
        <f>IF(EO7="","",IF(EO7="-","【-】","【"&amp;SUBSTITUTE(TEXT(EO7,"#,##0.00"),"-","△")&amp;"】"))</f>
        <v>【0.02】</v>
      </c>
    </row>
    <row r="7" spans="1:145" s="13" customFormat="1" x14ac:dyDescent="0.15">
      <c r="A7" s="14"/>
      <c r="B7" s="20">
        <v>2024</v>
      </c>
      <c r="C7" s="20">
        <v>352012</v>
      </c>
      <c r="D7" s="20">
        <v>47</v>
      </c>
      <c r="E7" s="20">
        <v>17</v>
      </c>
      <c r="F7" s="20">
        <v>5</v>
      </c>
      <c r="G7" s="20">
        <v>0</v>
      </c>
      <c r="H7" s="20" t="s">
        <v>98</v>
      </c>
      <c r="I7" s="20" t="s">
        <v>99</v>
      </c>
      <c r="J7" s="20" t="s">
        <v>100</v>
      </c>
      <c r="K7" s="20" t="s">
        <v>101</v>
      </c>
      <c r="L7" s="20" t="s">
        <v>102</v>
      </c>
      <c r="M7" s="20" t="s">
        <v>103</v>
      </c>
      <c r="N7" s="24" t="s">
        <v>43</v>
      </c>
      <c r="O7" s="24" t="s">
        <v>104</v>
      </c>
      <c r="P7" s="24">
        <v>2.65</v>
      </c>
      <c r="Q7" s="24">
        <v>97.76</v>
      </c>
      <c r="R7" s="24">
        <v>3336</v>
      </c>
      <c r="S7" s="24">
        <v>243422</v>
      </c>
      <c r="T7" s="24">
        <v>716.28</v>
      </c>
      <c r="U7" s="24">
        <v>339.84</v>
      </c>
      <c r="V7" s="24">
        <v>6416</v>
      </c>
      <c r="W7" s="24">
        <v>4.21</v>
      </c>
      <c r="X7" s="24">
        <v>1523.99</v>
      </c>
      <c r="Y7" s="24">
        <v>78.150000000000006</v>
      </c>
      <c r="Z7" s="24">
        <v>74.73</v>
      </c>
      <c r="AA7" s="24">
        <v>74.28</v>
      </c>
      <c r="AB7" s="24">
        <v>79.47</v>
      </c>
      <c r="AC7" s="24">
        <v>70.430000000000007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867.83</v>
      </c>
      <c r="BL7" s="24">
        <v>791.76</v>
      </c>
      <c r="BM7" s="24">
        <v>900.82</v>
      </c>
      <c r="BN7" s="24">
        <v>743.31</v>
      </c>
      <c r="BO7" s="24">
        <v>796.8</v>
      </c>
      <c r="BP7" s="24">
        <v>798.1</v>
      </c>
      <c r="BQ7" s="24">
        <v>66.819999999999993</v>
      </c>
      <c r="BR7" s="24">
        <v>61.78</v>
      </c>
      <c r="BS7" s="24">
        <v>45.06</v>
      </c>
      <c r="BT7" s="24">
        <v>34.32</v>
      </c>
      <c r="BU7" s="24">
        <v>52.35</v>
      </c>
      <c r="BV7" s="24">
        <v>57.08</v>
      </c>
      <c r="BW7" s="24">
        <v>56.26</v>
      </c>
      <c r="BX7" s="24">
        <v>52.94</v>
      </c>
      <c r="BY7" s="24">
        <v>61.15</v>
      </c>
      <c r="BZ7" s="24">
        <v>58.41</v>
      </c>
      <c r="CA7" s="24">
        <v>54.51</v>
      </c>
      <c r="CB7" s="24">
        <v>274.8</v>
      </c>
      <c r="CC7" s="24">
        <v>296.58</v>
      </c>
      <c r="CD7" s="24">
        <v>406.89</v>
      </c>
      <c r="CE7" s="24">
        <v>536.69000000000005</v>
      </c>
      <c r="CF7" s="24">
        <v>355.33</v>
      </c>
      <c r="CG7" s="24">
        <v>274.99</v>
      </c>
      <c r="CH7" s="24">
        <v>282.08999999999997</v>
      </c>
      <c r="CI7" s="24">
        <v>303.27999999999997</v>
      </c>
      <c r="CJ7" s="24">
        <v>250.43</v>
      </c>
      <c r="CK7" s="24">
        <v>267.33999999999997</v>
      </c>
      <c r="CL7" s="24">
        <v>286.33</v>
      </c>
      <c r="CM7" s="24">
        <v>54.14</v>
      </c>
      <c r="CN7" s="24">
        <v>52.67</v>
      </c>
      <c r="CO7" s="24">
        <v>51.48</v>
      </c>
      <c r="CP7" s="24">
        <v>51.64</v>
      </c>
      <c r="CQ7" s="24">
        <v>50.64</v>
      </c>
      <c r="CR7" s="24">
        <v>54.83</v>
      </c>
      <c r="CS7" s="24">
        <v>66.53</v>
      </c>
      <c r="CT7" s="24">
        <v>52.35</v>
      </c>
      <c r="CU7" s="24">
        <v>52.63</v>
      </c>
      <c r="CV7" s="24">
        <v>52.34</v>
      </c>
      <c r="CW7" s="24">
        <v>49.92</v>
      </c>
      <c r="CX7" s="24">
        <v>81.42</v>
      </c>
      <c r="CY7" s="24">
        <v>82.14</v>
      </c>
      <c r="CZ7" s="24">
        <v>82.17</v>
      </c>
      <c r="DA7" s="24">
        <v>82.31</v>
      </c>
      <c r="DB7" s="24">
        <v>82.2</v>
      </c>
      <c r="DC7" s="24">
        <v>84.7</v>
      </c>
      <c r="DD7" s="24">
        <v>84.67</v>
      </c>
      <c r="DE7" s="24">
        <v>84.39</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0.25</v>
      </c>
      <c r="EK7" s="24">
        <v>0.05</v>
      </c>
      <c r="EL7" s="24">
        <v>0.03</v>
      </c>
      <c r="EM7" s="24">
        <v>0.02</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15"/>
      <c r="B9" s="15" t="s">
        <v>105</v>
      </c>
      <c r="C9" s="15" t="s">
        <v>106</v>
      </c>
      <c r="D9" s="15" t="s">
        <v>107</v>
      </c>
      <c r="E9" s="15" t="s">
        <v>108</v>
      </c>
      <c r="F9" s="15"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15" t="s">
        <v>35</v>
      </c>
      <c r="B10" s="21">
        <f>DATEVALUE($B7-B11&amp;"/1/"&amp;B12)</f>
        <v>37257</v>
      </c>
      <c r="C10" s="21">
        <f>DATEVALUE($B7-C11&amp;"/1/"&amp;C12)</f>
        <v>37622</v>
      </c>
      <c r="D10" s="21">
        <f>DATEVALUE($B7-D11&amp;"/1/"&amp;D12)</f>
        <v>37988</v>
      </c>
      <c r="E10" s="21">
        <f>DATEVALUE($B7-E11&amp;"/1/"&amp;E12)</f>
        <v>38355</v>
      </c>
      <c r="F10" s="21">
        <f>DATEVALUE($B7-F11&amp;"/1/"&amp;F12)</f>
        <v>38721</v>
      </c>
    </row>
    <row r="11" spans="1:145" x14ac:dyDescent="0.15">
      <c r="B11">
        <v>22</v>
      </c>
      <c r="C11">
        <v>21</v>
      </c>
      <c r="D11">
        <v>20</v>
      </c>
      <c r="E11">
        <v>19</v>
      </c>
      <c r="F11">
        <v>18</v>
      </c>
      <c r="G11" t="s">
        <v>110</v>
      </c>
    </row>
    <row r="12" spans="1:145" x14ac:dyDescent="0.15">
      <c r="B12">
        <v>1</v>
      </c>
      <c r="C12">
        <v>1</v>
      </c>
      <c r="D12">
        <v>2</v>
      </c>
      <c r="E12">
        <v>3</v>
      </c>
      <c r="F12">
        <v>4</v>
      </c>
      <c r="G12" t="s">
        <v>111</v>
      </c>
    </row>
    <row r="13" spans="1:145" x14ac:dyDescent="0.15">
      <c r="B13" t="s">
        <v>112</v>
      </c>
      <c r="C13" t="s">
        <v>113</v>
      </c>
      <c r="D13" t="s">
        <v>113</v>
      </c>
      <c r="E13" t="s">
        <v>113</v>
      </c>
      <c r="F13" t="s">
        <v>113</v>
      </c>
      <c r="G13" t="s">
        <v>114</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三井　博明</cp:lastModifiedBy>
  <dcterms:created xsi:type="dcterms:W3CDTF">2025-12-22T09:29:56Z</dcterms:created>
  <dcterms:modified xsi:type="dcterms:W3CDTF">2026-02-17T01:02:05Z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2026-02-09T01:20:28Z</vt:filetime>
  </property>
</Properties>
</file>