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4 下水道事業\02 宇部市\"/>
    </mc:Choice>
  </mc:AlternateContent>
  <xr:revisionPtr revIDLastSave="0" documentId="13_ncr:1_{5397CF79-6F54-4B44-B583-B73FA9F6CA16}" xr6:coauthVersionLast="47" xr6:coauthVersionMax="47" xr10:uidLastSave="{00000000-0000-0000-0000-000000000000}"/>
  <workbookProtection workbookAlgorithmName="SHA-512" workbookHashValue="to3zlrE/n8eJ9fl52otOHlh0aolhNhdjISYnR0XeL4Z0pnGO8T6gSgfU8cbPFqLioHTsHVBlQTFu8n0QYtiOog==" workbookSaltValue="SnM6g2HN2TNLlfUzL8sStg==" workbookSpinCount="100000" lockStructure="1"/>
  <bookViews>
    <workbookView xWindow="-28920" yWindow="-7665"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L10" i="4"/>
  <c r="B10" i="4"/>
</calcChain>
</file>

<file path=xl/sharedStrings.xml><?xml version="1.0" encoding="utf-8"?>
<sst xmlns="http://schemas.openxmlformats.org/spreadsheetml/2006/main" count="235" uniqueCount="120">
  <si>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</si>
  <si>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</si>
  <si>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</si>
  <si>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</si>
  <si>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</si>
  <si>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</si>
  <si>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</si>
  <si>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</si>
  <si>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</si>
  <si>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</si>
  <si>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</si>
  <si>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</si>
  <si>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</si>
  <si>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</si>
  <si>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</si>
  <si>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</si>
  <si>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</si>
  <si>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</si>
  <si>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</si>
  <si>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</si>
  <si>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</si>
  <si>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</si>
  <si>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</si>
  <si>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</si>
  <si>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</si>
  <si>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</si>
  <si>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</si>
  <si>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</si>
  <si>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</si>
  <si>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</si>
  <si>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</si>
  <si>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</si>
  <si>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</si>
  <si>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</si>
  <si>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</si>
  <si>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</si>
  <si>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</si>
  <si>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</si>
  <si>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</si>
  <si>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</si>
  <si>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</si>
  <si>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</si>
  <si>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</si>
  <si>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</si>
  <si>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</si>
  <si>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</si>
  <si>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</si>
  <si>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</si>
  <si>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</si>
  <si>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</si>
  <si>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</si>
  <si>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</si>
  <si>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</si>
  <si>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</si>
  <si>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</si>
  <si>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</si>
  <si>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</si>
  <si>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</si>
  <si>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</si>
  <si>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</si>
  <si>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</si>
  <si>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</si>
  <si>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</si>
  <si>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</si>
  <si>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</si>
  <si>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</si>
  <si>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</si>
  <si>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</si>
  <si>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</si>
  <si>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</si>
  <si>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</si>
  <si>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</si>
  <si>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</si>
  <si>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</si>
  <si>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</si>
  <si>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</si>
  <si>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</si>
  <si>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</si>
  <si>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</si>
  <si>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</si>
  <si>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</si>
  <si>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</si>
  <si>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</si>
  <si>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</si>
  <si>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</si>
  <si>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</si>
  <si>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</si>
  <si>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</si>
  <si>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</si>
  <si>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</si>
  <si>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</si>
  <si>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</si>
  <si>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</si>
  <si>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</si>
  <si>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</si>
  <si>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</si>
  <si>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</si>
  <si>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</si>
  <si>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</si>
  <si>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宇部市</t>
  </si>
  <si>
    <t>法非適用</t>
  </si>
  <si>
    <t>下水道事業</t>
  </si>
  <si>
    <t>農業集落排水</t>
  </si>
  <si>
    <t>F2</t>
  </si>
  <si>
    <t>非設置</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</si>
  <si>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</si>
  <si>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</si>
  <si>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</si>
  <si>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</si>
  <si>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</si>
  <si>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</si>
  <si>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</si>
  <si>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</si>
  <si>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</si>
  <si>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</si>
  <si>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</si>
  <si>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</si>
  <si>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本市の農業集落排水施設は、平成８年度から平成１６年度にかけ供用開始し、事業は完了している。
　処理施設は適正に維持管理を行ってきたが、老朽化等に伴い躯体及び機器等の機能低下がみられたため、平成２６年度より機能強化事業に着手し平成２９年度で完了した。
　令和２年度から、地方創生汚水処理施設整備推進交付金を活用して、処理場の一部統合及び機器更新等を行っている。</t>
    <rPh sb="127" eb="128">
      <t>レイ</t>
    </rPh>
    <rPh sb="128" eb="129">
      <t>ワ</t>
    </rPh>
    <rPh sb="130" eb="132">
      <t>ネンド</t>
    </rPh>
    <rPh sb="135" eb="137">
      <t>チホウ</t>
    </rPh>
    <rPh sb="137" eb="139">
      <t>ソウセイ</t>
    </rPh>
    <rPh sb="139" eb="141">
      <t>オスイ</t>
    </rPh>
    <rPh sb="141" eb="143">
      <t>ショリ</t>
    </rPh>
    <rPh sb="143" eb="145">
      <t>シセツ</t>
    </rPh>
    <rPh sb="145" eb="147">
      <t>セイビ</t>
    </rPh>
    <rPh sb="147" eb="149">
      <t>スイシン</t>
    </rPh>
    <rPh sb="149" eb="152">
      <t>コウフキン</t>
    </rPh>
    <rPh sb="153" eb="155">
      <t>カツヨウ</t>
    </rPh>
    <rPh sb="158" eb="160">
      <t>ショリ</t>
    </rPh>
    <rPh sb="160" eb="161">
      <t>ジョウ</t>
    </rPh>
    <rPh sb="162" eb="164">
      <t>イチブ</t>
    </rPh>
    <rPh sb="164" eb="166">
      <t>トウゴウ</t>
    </rPh>
    <rPh sb="166" eb="167">
      <t>オヨ</t>
    </rPh>
    <rPh sb="168" eb="170">
      <t>キキ</t>
    </rPh>
    <rPh sb="170" eb="172">
      <t>コウシン</t>
    </rPh>
    <rPh sb="172" eb="173">
      <t>ヒトシ</t>
    </rPh>
    <rPh sb="174" eb="175">
      <t>オコナ</t>
    </rPh>
    <phoneticPr fontId="4"/>
  </si>
  <si>
    <t>　本市と山陽小野田市の水道水源である小野湖の水質保全も目的とした事業であるため、収益でまかなえない費用は一般会計で賄っている。
　老朽化に伴う施設の改築は、機能強化事業として国庫補助を活用しているが、改築による企業債の増加や人口減少による使用料収入の減収が見込まれるため、汚水処理費（維持管理費）の縮減や水洗化の促進、収納率向上による料金収入の増になお一層努力していく。</t>
    <rPh sb="69" eb="70">
      <t>トモナ</t>
    </rPh>
    <rPh sb="100" eb="102">
      <t>カイチク</t>
    </rPh>
    <rPh sb="176" eb="178">
      <t>イッソウ</t>
    </rPh>
    <rPh sb="178" eb="180">
      <t>ドリョク</t>
    </rPh>
    <phoneticPr fontId="4"/>
  </si>
  <si>
    <t>　本事業は令和７年度からの公営企業会計移行に伴い、令和７年３月末をもって打切決算となった。これにより、例年の出納閉鎖期間の収入・支出を翌年度予算の執行として取り扱うこととなり、金額の大きな令和６年度予算の国庫補助金がこの期間に入金されたことから、令和６年度決算において、形式的な資金不足が発生することとなった。
　同様の要因により令和６年度予算の支出も例年より減少し、各指標に大きな影響を与えている。
　収益的収支比率は、支出の減少により上昇している。
　企業債残高対事業規模比率は、企業債残高の減少に伴い少しずつ低下しているが、当面は施設の大規模な更新等の予定がないため、この傾向は今後も継続すると見込まれる。
　経費回収率は、支出の減少により上昇している。
　汚水処理原価は、支出の減少により減少している。
　施設利用率は、晴天時平均処理水量は横ばいであったことから、同様の推移となっている。
　水洗化率は、類似団体平均値を上回る高い水準を保っている。</t>
    <rPh sb="1" eb="4">
      <t>ホンジギョウ</t>
    </rPh>
    <rPh sb="5" eb="7">
      <t>レイワ</t>
    </rPh>
    <rPh sb="13" eb="15">
      <t>コウエイ</t>
    </rPh>
    <rPh sb="15" eb="19">
      <t>キギョウカイケイ</t>
    </rPh>
    <rPh sb="19" eb="21">
      <t>イコウ</t>
    </rPh>
    <rPh sb="22" eb="23">
      <t>トモナ</t>
    </rPh>
    <rPh sb="25" eb="27">
      <t>レイワ</t>
    </rPh>
    <rPh sb="30" eb="31">
      <t>ガツ</t>
    </rPh>
    <rPh sb="31" eb="32">
      <t>マツ</t>
    </rPh>
    <rPh sb="36" eb="38">
      <t>ウチキ</t>
    </rPh>
    <rPh sb="38" eb="40">
      <t>ケッサン</t>
    </rPh>
    <rPh sb="51" eb="53">
      <t>レイネン</t>
    </rPh>
    <rPh sb="54" eb="56">
      <t>スイトウ</t>
    </rPh>
    <rPh sb="56" eb="58">
      <t>ヘイサ</t>
    </rPh>
    <rPh sb="58" eb="60">
      <t>キカン</t>
    </rPh>
    <rPh sb="61" eb="63">
      <t>シュウニュウ</t>
    </rPh>
    <rPh sb="64" eb="66">
      <t>シシュツ</t>
    </rPh>
    <rPh sb="67" eb="70">
      <t>ヨクネンド</t>
    </rPh>
    <rPh sb="70" eb="72">
      <t>ヨサン</t>
    </rPh>
    <rPh sb="73" eb="75">
      <t>シッコウ</t>
    </rPh>
    <rPh sb="78" eb="79">
      <t>ト</t>
    </rPh>
    <rPh sb="80" eb="81">
      <t>アツカ</t>
    </rPh>
    <rPh sb="88" eb="90">
      <t>キンガク</t>
    </rPh>
    <rPh sb="91" eb="92">
      <t>オオ</t>
    </rPh>
    <rPh sb="94" eb="96">
      <t>レイワ</t>
    </rPh>
    <rPh sb="97" eb="99">
      <t>ネンド</t>
    </rPh>
    <rPh sb="99" eb="101">
      <t>ヨサン</t>
    </rPh>
    <rPh sb="102" eb="104">
      <t>コッコ</t>
    </rPh>
    <rPh sb="104" eb="107">
      <t>ホジョキン</t>
    </rPh>
    <rPh sb="110" eb="112">
      <t>キカン</t>
    </rPh>
    <rPh sb="113" eb="115">
      <t>ニュウキン</t>
    </rPh>
    <rPh sb="123" eb="125">
      <t>レイワ</t>
    </rPh>
    <rPh sb="126" eb="128">
      <t>ネンド</t>
    </rPh>
    <rPh sb="128" eb="130">
      <t>ケッサン</t>
    </rPh>
    <rPh sb="135" eb="138">
      <t>ケイシキテキ</t>
    </rPh>
    <rPh sb="139" eb="141">
      <t>シキン</t>
    </rPh>
    <rPh sb="141" eb="143">
      <t>フソク</t>
    </rPh>
    <rPh sb="144" eb="146">
      <t>ハッセイ</t>
    </rPh>
    <rPh sb="157" eb="159">
      <t>ドウヨウ</t>
    </rPh>
    <rPh sb="160" eb="162">
      <t>ヨウイン</t>
    </rPh>
    <rPh sb="168" eb="170">
      <t>ネンド</t>
    </rPh>
    <rPh sb="170" eb="172">
      <t>ヨサン</t>
    </rPh>
    <rPh sb="173" eb="175">
      <t>シシュツ</t>
    </rPh>
    <rPh sb="176" eb="178">
      <t>レイネン</t>
    </rPh>
    <rPh sb="180" eb="182">
      <t>ゲンショウ</t>
    </rPh>
    <rPh sb="184" eb="185">
      <t>カク</t>
    </rPh>
    <rPh sb="185" eb="187">
      <t>シヒョウ</t>
    </rPh>
    <rPh sb="188" eb="189">
      <t>オオ</t>
    </rPh>
    <rPh sb="191" eb="193">
      <t>エイキョウ</t>
    </rPh>
    <rPh sb="194" eb="195">
      <t>アタ</t>
    </rPh>
    <rPh sb="202" eb="204">
      <t>シュウエキ</t>
    </rPh>
    <rPh sb="204" eb="205">
      <t>テキ</t>
    </rPh>
    <rPh sb="205" eb="207">
      <t>シュウシ</t>
    </rPh>
    <rPh sb="207" eb="209">
      <t>ヒリツ</t>
    </rPh>
    <rPh sb="211" eb="213">
      <t>シシュツ</t>
    </rPh>
    <rPh sb="214" eb="216">
      <t>ゲンショウ</t>
    </rPh>
    <rPh sb="219" eb="221">
      <t>ジョウショウ</t>
    </rPh>
    <rPh sb="265" eb="267">
      <t>トウメン</t>
    </rPh>
    <rPh sb="268" eb="270">
      <t>シセツ</t>
    </rPh>
    <rPh sb="271" eb="274">
      <t>ダイキボ</t>
    </rPh>
    <rPh sb="275" eb="277">
      <t>コウシン</t>
    </rPh>
    <rPh sb="277" eb="278">
      <t>トウ</t>
    </rPh>
    <rPh sb="308" eb="310">
      <t>ケイヒ</t>
    </rPh>
    <rPh sb="310" eb="313">
      <t>カイシュウリツ</t>
    </rPh>
    <rPh sb="315" eb="317">
      <t>シシュツ</t>
    </rPh>
    <rPh sb="318" eb="320">
      <t>ゲンショウ</t>
    </rPh>
    <rPh sb="323" eb="325">
      <t>ジョウショウ</t>
    </rPh>
    <rPh sb="332" eb="334">
      <t>オスイ</t>
    </rPh>
    <rPh sb="334" eb="336">
      <t>ショリ</t>
    </rPh>
    <rPh sb="336" eb="338">
      <t>ゲンカ</t>
    </rPh>
    <rPh sb="340" eb="342">
      <t>シシュツ</t>
    </rPh>
    <rPh sb="343" eb="345">
      <t>ゲンショウ</t>
    </rPh>
    <rPh sb="348" eb="350">
      <t>ゲンショウ</t>
    </rPh>
    <rPh sb="357" eb="359">
      <t>シセツ</t>
    </rPh>
    <rPh sb="359" eb="362">
      <t>リヨウリツ</t>
    </rPh>
    <rPh sb="364" eb="367">
      <t>セイテンジ</t>
    </rPh>
    <rPh sb="367" eb="369">
      <t>ヘイキン</t>
    </rPh>
    <rPh sb="369" eb="373">
      <t>ショリスイリョウ</t>
    </rPh>
    <rPh sb="374" eb="375">
      <t>ヨコ</t>
    </rPh>
    <rPh sb="386" eb="388">
      <t>ドウヨウ</t>
    </rPh>
    <rPh sb="389" eb="391">
      <t>スイイ</t>
    </rPh>
    <rPh sb="419" eb="421">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</si>
</sst>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CC-44F3-B11D-5DD17AC1991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E6CC-44F3-B11D-5DD17AC1991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30.53</c:v>
                </c:pt>
                <c:pt idx="1">
                  <c:v>30.53</c:v>
                </c:pt>
                <c:pt idx="2">
                  <c:v>27.06</c:v>
                </c:pt>
                <c:pt idx="3">
                  <c:v>27.65</c:v>
                </c:pt>
                <c:pt idx="4">
                  <c:v>27.06</c:v>
                </c:pt>
              </c:numCache>
            </c:numRef>
          </c:val>
          <c:extLst>
            <c:ext xmlns:c16="http://schemas.microsoft.com/office/drawing/2014/chart" uri="{C3380CC4-5D6E-409C-BE32-E72D297353CC}">
              <c16:uniqueId val="{00000000-713B-475C-A0FC-76FEB53A7C5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713B-475C-A0FC-76FEB53A7C5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94.6</c:v>
                </c:pt>
                <c:pt idx="1">
                  <c:v>94.66</c:v>
                </c:pt>
                <c:pt idx="2">
                  <c:v>94.64</c:v>
                </c:pt>
                <c:pt idx="3">
                  <c:v>94.8</c:v>
                </c:pt>
                <c:pt idx="4">
                  <c:v>95.08</c:v>
                </c:pt>
              </c:numCache>
            </c:numRef>
          </c:val>
          <c:extLst>
            <c:ext xmlns:c16="http://schemas.microsoft.com/office/drawing/2014/chart" uri="{C3380CC4-5D6E-409C-BE32-E72D297353CC}">
              <c16:uniqueId val="{00000000-41AB-4EAF-AA86-DD8821E0BFC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41AB-4EAF-AA86-DD8821E0BFC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77.3</c:v>
                </c:pt>
                <c:pt idx="1">
                  <c:v>76.069999999999993</c:v>
                </c:pt>
                <c:pt idx="2">
                  <c:v>75.78</c:v>
                </c:pt>
                <c:pt idx="3">
                  <c:v>74.239999999999995</c:v>
                </c:pt>
                <c:pt idx="4">
                  <c:v>75.739999999999995</c:v>
                </c:pt>
              </c:numCache>
            </c:numRef>
          </c:val>
          <c:extLst>
            <c:ext xmlns:c16="http://schemas.microsoft.com/office/drawing/2014/chart" uri="{C3380CC4-5D6E-409C-BE32-E72D297353CC}">
              <c16:uniqueId val="{00000000-A35E-47A5-9480-D8E3F90054A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5E-47A5-9480-D8E3F90054A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F8-4E54-8470-FDD002539D6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F8-4E54-8470-FDD002539D6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A0-4ABC-8C8C-75E087A74F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A0-4ABC-8C8C-75E087A74F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7A-4436-9871-30A70BF1541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7A-4436-9871-30A70BF1541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7B-47BD-94DC-B96A5E6F498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7B-47BD-94DC-B96A5E6F498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70.25</c:v>
                </c:pt>
                <c:pt idx="1">
                  <c:v>66.849999999999994</c:v>
                </c:pt>
                <c:pt idx="2">
                  <c:v>62.01</c:v>
                </c:pt>
                <c:pt idx="3">
                  <c:v>59.23</c:v>
                </c:pt>
                <c:pt idx="4">
                  <c:v>55.34</c:v>
                </c:pt>
              </c:numCache>
            </c:numRef>
          </c:val>
          <c:extLst>
            <c:ext xmlns:c16="http://schemas.microsoft.com/office/drawing/2014/chart" uri="{C3380CC4-5D6E-409C-BE32-E72D297353CC}">
              <c16:uniqueId val="{00000000-ED37-4B12-97FA-A950598D41D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ED37-4B12-97FA-A950598D41D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25.14</c:v>
                </c:pt>
                <c:pt idx="1">
                  <c:v>23.26</c:v>
                </c:pt>
                <c:pt idx="2">
                  <c:v>24.16</c:v>
                </c:pt>
                <c:pt idx="3">
                  <c:v>21.25</c:v>
                </c:pt>
                <c:pt idx="4">
                  <c:v>21.72</c:v>
                </c:pt>
              </c:numCache>
            </c:numRef>
          </c:val>
          <c:extLst>
            <c:ext xmlns:c16="http://schemas.microsoft.com/office/drawing/2014/chart" uri="{C3380CC4-5D6E-409C-BE32-E72D297353CC}">
              <c16:uniqueId val="{00000000-EF67-4C17-8C86-4F78B49A1CD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EF67-4C17-8C86-4F78B49A1CD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717.78</c:v>
                </c:pt>
                <c:pt idx="1">
                  <c:v>769.29</c:v>
                </c:pt>
                <c:pt idx="2">
                  <c:v>759.9</c:v>
                </c:pt>
                <c:pt idx="3">
                  <c:v>849.87</c:v>
                </c:pt>
                <c:pt idx="4">
                  <c:v>831.14</c:v>
                </c:pt>
              </c:numCache>
            </c:numRef>
          </c:val>
          <c:extLst>
            <c:ext xmlns:c16="http://schemas.microsoft.com/office/drawing/2014/chart" uri="{C3380CC4-5D6E-409C-BE32-E72D297353CC}">
              <c16:uniqueId val="{00000000-4BC1-46C4-8590-576B790533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4BC1-46C4-8590-576B790533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宇部市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156438</v>
      </c>
      <c r="AM8" s="44"/>
      <c r="AN8" s="44"/>
      <c r="AO8" s="44"/>
      <c r="AP8" s="44"/>
      <c r="AQ8" s="44"/>
      <c r="AR8" s="44"/>
      <c r="AS8" s="44"/>
      <c r="AT8" s="45">
        <f>データ!T6</f>
        <v>287.05</v>
      </c>
      <c r="AU8" s="45"/>
      <c r="AV8" s="45"/>
      <c r="AW8" s="45"/>
      <c r="AX8" s="45"/>
      <c r="AY8" s="45"/>
      <c r="AZ8" s="45"/>
      <c r="BA8" s="45"/>
      <c r="BB8" s="45">
        <f>データ!U6</f>
        <v>544.99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f>データ!N6</f>
        <v>128.5</v>
      </c>
      <c r="C10" s="45"/>
      <c r="D10" s="45"/>
      <c r="E10" s="45"/>
      <c r="F10" s="45"/>
      <c r="G10" s="45"/>
      <c r="H10" s="45"/>
      <c r="I10" s="45" t="str">
        <f>データ!O6</f>
        <v>該当数値なし</v>
      </c>
      <c r="J10" s="45"/>
      <c r="K10" s="45"/>
      <c r="L10" s="45"/>
      <c r="M10" s="45"/>
      <c r="N10" s="45"/>
      <c r="O10" s="45"/>
      <c r="P10" s="45">
        <f>データ!P6</f>
        <v>0.75</v>
      </c>
      <c r="Q10" s="45"/>
      <c r="R10" s="45"/>
      <c r="S10" s="45"/>
      <c r="T10" s="45"/>
      <c r="U10" s="45"/>
      <c r="V10" s="45"/>
      <c r="W10" s="45">
        <f>データ!Q6</f>
        <v>69.73</v>
      </c>
      <c r="X10" s="45"/>
      <c r="Y10" s="45"/>
      <c r="Z10" s="45"/>
      <c r="AA10" s="45"/>
      <c r="AB10" s="45"/>
      <c r="AC10" s="45"/>
      <c r="AD10" s="44">
        <f>データ!R6</f>
        <v>3135</v>
      </c>
      <c r="AE10" s="44"/>
      <c r="AF10" s="44"/>
      <c r="AG10" s="44"/>
      <c r="AH10" s="44"/>
      <c r="AI10" s="44"/>
      <c r="AJ10" s="44"/>
      <c r="AK10" s="2"/>
      <c r="AL10" s="44">
        <f>データ!V6</f>
        <v>1159</v>
      </c>
      <c r="AM10" s="44"/>
      <c r="AN10" s="44"/>
      <c r="AO10" s="44"/>
      <c r="AP10" s="44"/>
      <c r="AQ10" s="44"/>
      <c r="AR10" s="44"/>
      <c r="AS10" s="44"/>
      <c r="AT10" s="45">
        <f>データ!W6</f>
        <v>2.72</v>
      </c>
      <c r="AU10" s="45"/>
      <c r="AV10" s="45"/>
      <c r="AW10" s="45"/>
      <c r="AX10" s="45"/>
      <c r="AY10" s="45"/>
      <c r="AZ10" s="45"/>
      <c r="BA10" s="45"/>
      <c r="BB10" s="45">
        <f>データ!X6</f>
        <v>426.1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45</v>
      </c>
      <c r="O86" s="12" t="str">
        <f>データ!EO6</f>
        <v>【0.02】</v>
      </c>
    </row>
  </sheetData>
  <sheetProtection algorithmName="SHA-512" hashValue="kP97TErAh83nAMy92Y9iqXDzDGC3wEsoihopPKTYC32R4BW9QJOM9lIMC4jHCqi+E5LAJOcwQ831j/MPOtb1JA==" saltValue="pPrGdplSQGNEtYfpXGfn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2024</v>
      </c>
      <c r="C6" s="19">
        <f t="shared" ref="C6:X6" si="3">C7</f>
        <v>352021</v>
      </c>
      <c r="D6" s="19">
        <f t="shared" si="3"/>
        <v>47</v>
      </c>
      <c r="E6" s="19">
        <f t="shared" si="3"/>
        <v>17</v>
      </c>
      <c r="F6" s="19">
        <f t="shared" si="3"/>
        <v>5</v>
      </c>
      <c r="G6" s="19">
        <f t="shared" si="3"/>
        <v>0</v>
      </c>
      <c r="H6" s="19" t="str">
        <f t="shared" si="3"/>
        <v>山口県　宇部市</v>
      </c>
      <c r="I6" s="19" t="str">
        <f t="shared" si="3"/>
        <v>法非適用</v>
      </c>
      <c r="J6" s="19" t="str">
        <f t="shared" si="3"/>
        <v>下水道事業</v>
      </c>
      <c r="K6" s="19" t="str">
        <f t="shared" si="3"/>
        <v>農業集落排水</v>
      </c>
      <c r="L6" s="19" t="str">
        <f t="shared" si="3"/>
        <v>F2</v>
      </c>
      <c r="M6" s="19" t="str">
        <f t="shared" si="3"/>
        <v>非設置</v>
      </c>
      <c r="N6" s="20">
        <f t="shared" si="3"/>
        <v>128.5</v>
      </c>
      <c r="O6" s="20" t="str">
        <f t="shared" si="3"/>
        <v>該当数値なし</v>
      </c>
      <c r="P6" s="20">
        <f t="shared" si="3"/>
        <v>0.75</v>
      </c>
      <c r="Q6" s="20">
        <f t="shared" si="3"/>
        <v>69.73</v>
      </c>
      <c r="R6" s="20">
        <f t="shared" si="3"/>
        <v>3135</v>
      </c>
      <c r="S6" s="20">
        <f t="shared" si="3"/>
        <v>156438</v>
      </c>
      <c r="T6" s="20">
        <f t="shared" si="3"/>
        <v>287.05</v>
      </c>
      <c r="U6" s="20">
        <f t="shared" si="3"/>
        <v>544.99</v>
      </c>
      <c r="V6" s="20">
        <f t="shared" si="3"/>
        <v>1159</v>
      </c>
      <c r="W6" s="20">
        <f t="shared" si="3"/>
        <v>2.72</v>
      </c>
      <c r="X6" s="20">
        <f t="shared" si="3"/>
        <v>426.1</v>
      </c>
      <c r="Y6" s="21">
        <f>IF(Y7="",NA(),Y7)</f>
        <v>77.3</v>
      </c>
      <c r="Z6" s="21">
        <f t="shared" ref="Z6:AH6" si="4">IF(Z7="",NA(),Z7)</f>
        <v>76.069999999999993</v>
      </c>
      <c r="AA6" s="21">
        <f t="shared" si="4"/>
        <v>75.78</v>
      </c>
      <c r="AB6" s="21">
        <f t="shared" si="4"/>
        <v>74.239999999999995</v>
      </c>
      <c r="AC6" s="21">
        <f t="shared" si="4"/>
        <v>75.739999999999995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70.25</v>
      </c>
      <c r="BG6" s="21">
        <f t="shared" ref="BG6:BO6" si="7">IF(BG7="",NA(),BG7)</f>
        <v>66.849999999999994</v>
      </c>
      <c r="BH6" s="21">
        <f t="shared" si="7"/>
        <v>62.01</v>
      </c>
      <c r="BI6" s="21">
        <f t="shared" si="7"/>
        <v>59.23</v>
      </c>
      <c r="BJ6" s="21">
        <f t="shared" si="7"/>
        <v>55.34</v>
      </c>
      <c r="BK6" s="21">
        <f t="shared" si="7"/>
        <v>867.83</v>
      </c>
      <c r="BL6" s="21">
        <f t="shared" si="7"/>
        <v>791.76</v>
      </c>
      <c r="BM6" s="21">
        <f t="shared" si="7"/>
        <v>900.82</v>
      </c>
      <c r="BN6" s="21">
        <f t="shared" si="7"/>
        <v>839.21</v>
      </c>
      <c r="BO6" s="21">
        <f t="shared" si="7"/>
        <v>791.46</v>
      </c>
      <c r="BP6" s="20" t="str">
        <f>IF(BP7="","",IF(BP7="-","【-】","【"&amp;SUBSTITUTE(TEXT(BP7,"#,##0.00"),"-","△")&amp;"】"))</f>
        <v>【798.10】</v>
      </c>
      <c r="BQ6" s="21">
        <f>IF(BQ7="",NA(),BQ7)</f>
        <v>25.14</v>
      </c>
      <c r="BR6" s="21">
        <f t="shared" ref="BR6:BZ6" si="8">IF(BR7="",NA(),BR7)</f>
        <v>23.26</v>
      </c>
      <c r="BS6" s="21">
        <f t="shared" si="8"/>
        <v>24.16</v>
      </c>
      <c r="BT6" s="21">
        <f t="shared" si="8"/>
        <v>21.25</v>
      </c>
      <c r="BU6" s="21">
        <f t="shared" si="8"/>
        <v>21.72</v>
      </c>
      <c r="BV6" s="21">
        <f t="shared" si="8"/>
        <v>57.08</v>
      </c>
      <c r="BW6" s="21">
        <f t="shared" si="8"/>
        <v>56.26</v>
      </c>
      <c r="BX6" s="21">
        <f t="shared" si="8"/>
        <v>52.94</v>
      </c>
      <c r="BY6" s="21">
        <f t="shared" si="8"/>
        <v>52.05</v>
      </c>
      <c r="BZ6" s="21">
        <f t="shared" si="8"/>
        <v>47.96</v>
      </c>
      <c r="CA6" s="20" t="str">
        <f>IF(CA7="","",IF(CA7="-","【-】","【"&amp;SUBSTITUTE(TEXT(CA7,"#,##0.00"),"-","△")&amp;"】"))</f>
        <v>【54.51】</v>
      </c>
      <c r="CB6" s="21">
        <f>IF(CB7="",NA(),CB7)</f>
        <v>717.78</v>
      </c>
      <c r="CC6" s="21">
        <f t="shared" ref="CC6:CK6" si="9">IF(CC7="",NA(),CC7)</f>
        <v>769.29</v>
      </c>
      <c r="CD6" s="21">
        <f t="shared" si="9"/>
        <v>759.9</v>
      </c>
      <c r="CE6" s="21">
        <f t="shared" si="9"/>
        <v>849.87</v>
      </c>
      <c r="CF6" s="21">
        <f t="shared" si="9"/>
        <v>831.14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30.53</v>
      </c>
      <c r="CN6" s="21">
        <f t="shared" ref="CN6:CV6" si="10">IF(CN7="",NA(),CN7)</f>
        <v>30.53</v>
      </c>
      <c r="CO6" s="21">
        <f t="shared" si="10"/>
        <v>27.06</v>
      </c>
      <c r="CP6" s="21">
        <f t="shared" si="10"/>
        <v>27.65</v>
      </c>
      <c r="CQ6" s="21">
        <f t="shared" si="10"/>
        <v>27.06</v>
      </c>
      <c r="CR6" s="21">
        <f t="shared" si="10"/>
        <v>54.83</v>
      </c>
      <c r="CS6" s="21">
        <f t="shared" si="10"/>
        <v>66.53</v>
      </c>
      <c r="CT6" s="21">
        <f t="shared" si="10"/>
        <v>52.35</v>
      </c>
      <c r="CU6" s="21">
        <f t="shared" si="10"/>
        <v>46.25</v>
      </c>
      <c r="CV6" s="21">
        <f t="shared" si="10"/>
        <v>45.32</v>
      </c>
      <c r="CW6" s="20" t="str">
        <f>IF(CW7="","",IF(CW7="-","【-】","【"&amp;SUBSTITUTE(TEXT(CW7,"#,##0.00"),"-","△")&amp;"】"))</f>
        <v>【49.92】</v>
      </c>
      <c r="CX6" s="21">
        <f>IF(CX7="",NA(),CX7)</f>
        <v>94.6</v>
      </c>
      <c r="CY6" s="21">
        <f t="shared" ref="CY6:DG6" si="11">IF(CY7="",NA(),CY7)</f>
        <v>94.66</v>
      </c>
      <c r="CZ6" s="21">
        <f t="shared" si="11"/>
        <v>94.64</v>
      </c>
      <c r="DA6" s="21">
        <f t="shared" si="11"/>
        <v>94.8</v>
      </c>
      <c r="DB6" s="21">
        <f t="shared" si="11"/>
        <v>95.08</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15">
      <c r="A7" s="14"/>
      <c r="B7" s="23">
        <v>2024</v>
      </c>
      <c r="C7" s="23">
        <v>352021</v>
      </c>
      <c r="D7" s="23">
        <v>47</v>
      </c>
      <c r="E7" s="23">
        <v>17</v>
      </c>
      <c r="F7" s="23">
        <v>5</v>
      </c>
      <c r="G7" s="23">
        <v>0</v>
      </c>
      <c r="H7" s="23" t="s">
        <v>99</v>
      </c>
      <c r="I7" s="23" t="s">
        <v>100</v>
      </c>
      <c r="J7" s="23" t="s">
        <v>101</v>
      </c>
      <c r="K7" s="23" t="s">
        <v>102</v>
      </c>
      <c r="L7" s="23" t="s">
        <v>103</v>
      </c>
      <c r="M7" s="23" t="s">
        <v>104</v>
      </c>
      <c r="N7" s="24">
        <v>128.5</v>
      </c>
      <c r="O7" s="24" t="s">
        <v>105</v>
      </c>
      <c r="P7" s="24">
        <v>0.75</v>
      </c>
      <c r="Q7" s="24">
        <v>69.73</v>
      </c>
      <c r="R7" s="24">
        <v>3135</v>
      </c>
      <c r="S7" s="24">
        <v>156438</v>
      </c>
      <c r="T7" s="24">
        <v>287.05</v>
      </c>
      <c r="U7" s="24">
        <v>544.99</v>
      </c>
      <c r="V7" s="24">
        <v>1159</v>
      </c>
      <c r="W7" s="24">
        <v>2.72</v>
      </c>
      <c r="X7" s="24">
        <v>426.1</v>
      </c>
      <c r="Y7" s="24">
        <v>77.3</v>
      </c>
      <c r="Z7" s="24">
        <v>76.069999999999993</v>
      </c>
      <c r="AA7" s="24">
        <v>75.78</v>
      </c>
      <c r="AB7" s="24">
        <v>74.239999999999995</v>
      </c>
      <c r="AC7" s="24">
        <v>75.739999999999995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70.25</v>
      </c>
      <c r="BG7" s="24">
        <v>66.849999999999994</v>
      </c>
      <c r="BH7" s="24">
        <v>62.01</v>
      </c>
      <c r="BI7" s="24">
        <v>59.23</v>
      </c>
      <c r="BJ7" s="24">
        <v>55.34</v>
      </c>
      <c r="BK7" s="24">
        <v>867.83</v>
      </c>
      <c r="BL7" s="24">
        <v>791.76</v>
      </c>
      <c r="BM7" s="24">
        <v>900.82</v>
      </c>
      <c r="BN7" s="24">
        <v>839.21</v>
      </c>
      <c r="BO7" s="24">
        <v>791.46</v>
      </c>
      <c r="BP7" s="24">
        <v>798.1</v>
      </c>
      <c r="BQ7" s="24">
        <v>25.14</v>
      </c>
      <c r="BR7" s="24">
        <v>23.26</v>
      </c>
      <c r="BS7" s="24">
        <v>24.16</v>
      </c>
      <c r="BT7" s="24">
        <v>21.25</v>
      </c>
      <c r="BU7" s="24">
        <v>21.72</v>
      </c>
      <c r="BV7" s="24">
        <v>57.08</v>
      </c>
      <c r="BW7" s="24">
        <v>56.26</v>
      </c>
      <c r="BX7" s="24">
        <v>52.94</v>
      </c>
      <c r="BY7" s="24">
        <v>52.05</v>
      </c>
      <c r="BZ7" s="24">
        <v>47.96</v>
      </c>
      <c r="CA7" s="24">
        <v>54.51</v>
      </c>
      <c r="CB7" s="24">
        <v>717.78</v>
      </c>
      <c r="CC7" s="24">
        <v>769.29</v>
      </c>
      <c r="CD7" s="24">
        <v>759.9</v>
      </c>
      <c r="CE7" s="24">
        <v>849.87</v>
      </c>
      <c r="CF7" s="24">
        <v>831.14</v>
      </c>
      <c r="CG7" s="24">
        <v>274.99</v>
      </c>
      <c r="CH7" s="24">
        <v>282.08999999999997</v>
      </c>
      <c r="CI7" s="24">
        <v>303.27999999999997</v>
      </c>
      <c r="CJ7" s="24">
        <v>301.86</v>
      </c>
      <c r="CK7" s="24">
        <v>325.85000000000002</v>
      </c>
      <c r="CL7" s="24">
        <v>286.33</v>
      </c>
      <c r="CM7" s="24">
        <v>30.53</v>
      </c>
      <c r="CN7" s="24">
        <v>30.53</v>
      </c>
      <c r="CO7" s="24">
        <v>27.06</v>
      </c>
      <c r="CP7" s="24">
        <v>27.65</v>
      </c>
      <c r="CQ7" s="24">
        <v>27.06</v>
      </c>
      <c r="CR7" s="24">
        <v>54.83</v>
      </c>
      <c r="CS7" s="24">
        <v>66.53</v>
      </c>
      <c r="CT7" s="24">
        <v>52.35</v>
      </c>
      <c r="CU7" s="24">
        <v>46.25</v>
      </c>
      <c r="CV7" s="24">
        <v>45.32</v>
      </c>
      <c r="CW7" s="24">
        <v>49.92</v>
      </c>
      <c r="CX7" s="24">
        <v>94.6</v>
      </c>
      <c r="CY7" s="24">
        <v>94.66</v>
      </c>
      <c r="CZ7" s="24">
        <v>94.64</v>
      </c>
      <c r="DA7" s="24">
        <v>94.8</v>
      </c>
      <c r="DB7" s="24">
        <v>95.08</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2026-01-31T00:27:21Z</cp:lastPrinted>
  <dcterms:created xsi:type="dcterms:W3CDTF">2025-12-22T09:29:57Z</dcterms:created>
  <dcterms:modified xsi:type="dcterms:W3CDTF">2026-02-04T07:54:44Z</dcterms:modified>
  <cp:category/>
</cp:coreProperties>
</file>