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iwkfsv01\USERS\Redirect\2006\デスクトップ\20260116【0206〆】公営企業に係る経営比較分析表（令和６年度決算）の分析等について\05【法非適】駐車場整備事業\"/>
    </mc:Choice>
  </mc:AlternateContent>
  <xr:revisionPtr revIDLastSave="0" documentId="13_ncr:1_{4F96C388-BD8E-4E35-9BF7-D37AE59D395D}" xr6:coauthVersionLast="36" xr6:coauthVersionMax="36" xr10:uidLastSave="{00000000-0000-0000-0000-000000000000}"/>
  <workbookProtection workbookAlgorithmName="SHA-512" workbookHashValue="MH88eTxdXRh3UQJju6X8MwL3njTDuTHcVscYW4KqcXk3TWe8bxAa3mTodLLdC4P67S2k8x8K0CtvkWRP6cTodA==" workbookSaltValue="4cbv8rugl5OepBut3ZP3cA==" workbookSpinCount="100000" lockStructure="1"/>
  <bookViews>
    <workbookView xWindow="0" yWindow="0" windowWidth="23040" windowHeight="921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DG7" i="5"/>
  <c r="DF7" i="5"/>
  <c r="DE7" i="5"/>
  <c r="DD7" i="5"/>
  <c r="DC7" i="5"/>
  <c r="LT77" i="4" s="1"/>
  <c r="DB7" i="5"/>
  <c r="DA7" i="5"/>
  <c r="CZ7" i="5"/>
  <c r="CN7" i="5"/>
  <c r="CV76" i="4" s="1"/>
  <c r="CM7" i="5"/>
  <c r="BZ7" i="5"/>
  <c r="BY7" i="5"/>
  <c r="BX7" i="5"/>
  <c r="BW7" i="5"/>
  <c r="BV7" i="5"/>
  <c r="BU7" i="5"/>
  <c r="BT7" i="5"/>
  <c r="LH52" i="4" s="1"/>
  <c r="BS7" i="5"/>
  <c r="BR7" i="5"/>
  <c r="BQ7" i="5"/>
  <c r="BO7" i="5"/>
  <c r="HJ53" i="4" s="1"/>
  <c r="BN7" i="5"/>
  <c r="BM7" i="5"/>
  <c r="BL7" i="5"/>
  <c r="BK7" i="5"/>
  <c r="EL53" i="4" s="1"/>
  <c r="BJ7" i="5"/>
  <c r="BI7" i="5"/>
  <c r="BH7" i="5"/>
  <c r="FX52" i="4" s="1"/>
  <c r="BG7" i="5"/>
  <c r="BF7" i="5"/>
  <c r="BD7" i="5"/>
  <c r="BC7" i="5"/>
  <c r="BB7" i="5"/>
  <c r="BG53" i="4" s="1"/>
  <c r="BA7" i="5"/>
  <c r="AZ7" i="5"/>
  <c r="AY7" i="5"/>
  <c r="CS52" i="4" s="1"/>
  <c r="AX7" i="5"/>
  <c r="AW7" i="5"/>
  <c r="AV7" i="5"/>
  <c r="AU7" i="5"/>
  <c r="AS7" i="5"/>
  <c r="AR7" i="5"/>
  <c r="AQ7" i="5"/>
  <c r="AP7" i="5"/>
  <c r="FE32" i="4" s="1"/>
  <c r="AO7" i="5"/>
  <c r="AN7" i="5"/>
  <c r="AM7" i="5"/>
  <c r="AL7" i="5"/>
  <c r="AK7" i="5"/>
  <c r="FE31" i="4" s="1"/>
  <c r="AJ7" i="5"/>
  <c r="AH7" i="5"/>
  <c r="AG7" i="5"/>
  <c r="BZ32" i="4" s="1"/>
  <c r="AF7" i="5"/>
  <c r="BG32" i="4" s="1"/>
  <c r="AE7" i="5"/>
  <c r="AD7" i="5"/>
  <c r="AC7" i="5"/>
  <c r="AB7" i="5"/>
  <c r="AA7" i="5"/>
  <c r="Z7" i="5"/>
  <c r="Y7" i="5"/>
  <c r="U31" i="4" s="1"/>
  <c r="X7" i="5"/>
  <c r="W7" i="5"/>
  <c r="V7" i="5"/>
  <c r="U7" i="5"/>
  <c r="T7" i="5"/>
  <c r="S7" i="5"/>
  <c r="R7" i="5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KO53" i="4"/>
  <c r="JV53" i="4"/>
  <c r="JC53" i="4"/>
  <c r="GQ53" i="4"/>
  <c r="FX53" i="4"/>
  <c r="FE53" i="4"/>
  <c r="CS53" i="4"/>
  <c r="BZ53" i="4"/>
  <c r="AN53" i="4"/>
  <c r="U53" i="4"/>
  <c r="MA52" i="4"/>
  <c r="KO52" i="4"/>
  <c r="JV52" i="4"/>
  <c r="JC52" i="4"/>
  <c r="HJ52" i="4"/>
  <c r="GQ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EL32" i="4"/>
  <c r="CS32" i="4"/>
  <c r="AN32" i="4"/>
  <c r="U32" i="4"/>
  <c r="MA31" i="4"/>
  <c r="LH31" i="4"/>
  <c r="JV31" i="4"/>
  <c r="JC31" i="4"/>
  <c r="HJ31" i="4"/>
  <c r="GQ31" i="4"/>
  <c r="FX31" i="4"/>
  <c r="EL31" i="4"/>
  <c r="CS31" i="4"/>
  <c r="BZ31" i="4"/>
  <c r="BG31" i="4"/>
  <c r="AN31" i="4"/>
  <c r="LJ10" i="4"/>
  <c r="JQ10" i="4"/>
  <c r="HX10" i="4"/>
  <c r="DU10" i="4"/>
  <c r="B10" i="4"/>
  <c r="LJ8" i="4"/>
  <c r="JQ8" i="4"/>
  <c r="HX8" i="4"/>
  <c r="FJ8" i="4"/>
  <c r="DU8" i="4"/>
  <c r="CF8" i="4"/>
  <c r="AQ8" i="4"/>
  <c r="B8" i="4"/>
  <c r="B6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LT76" i="4" l="1"/>
  <c r="GQ51" i="4"/>
  <c r="LH30" i="4"/>
  <c r="IE76" i="4"/>
  <c r="BZ51" i="4"/>
  <c r="GQ30" i="4"/>
  <c r="BZ30" i="4"/>
  <c r="BK76" i="4"/>
  <c r="LH51" i="4"/>
  <c r="AV76" i="4"/>
  <c r="KO51" i="4"/>
  <c r="LE76" i="4"/>
  <c r="FX51" i="4"/>
  <c r="KO30" i="4"/>
  <c r="HP76" i="4"/>
  <c r="BG51" i="4"/>
  <c r="FX30" i="4"/>
  <c r="BG30" i="4"/>
  <c r="FE30" i="4"/>
  <c r="AN30" i="4"/>
  <c r="AG76" i="4"/>
  <c r="JV51" i="4"/>
  <c r="KP76" i="4"/>
  <c r="FE51" i="4"/>
  <c r="JV30" i="4"/>
  <c r="HA76" i="4"/>
  <c r="AN51" i="4"/>
  <c r="GL76" i="4"/>
  <c r="U51" i="4"/>
  <c r="EL30" i="4"/>
  <c r="U30" i="4"/>
  <c r="R76" i="4"/>
  <c r="JC51" i="4"/>
  <c r="KA76" i="4"/>
  <c r="EL51" i="4"/>
  <c r="JC30" i="4"/>
</calcChain>
</file>

<file path=xl/sharedStrings.xml><?xml version="1.0" encoding="utf-8"?>
<sst xmlns="http://schemas.openxmlformats.org/spreadsheetml/2006/main" count="278" uniqueCount="131">
  <si>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</si>
  <si>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</si>
  <si>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</si>
  <si>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</si>
  <si>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</si>
  <si>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</si>
  <si>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</si>
  <si>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</si>
  <si>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</si>
  <si>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</si>
  <si>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</si>
  <si>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</si>
  <si>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</si>
  <si>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</si>
  <si>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</si>
  <si>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</si>
  <si>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</si>
  <si>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</si>
  <si>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</si>
  <si>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</si>
  <si>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</si>
  <si>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</si>
  <si>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</si>
  <si>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</si>
  <si>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</si>
  <si>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</si>
  <si>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</si>
  <si>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</si>
  <si>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</si>
  <si>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</si>
  <si>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</si>
  <si>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</si>
  <si>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</si>
  <si>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</si>
  <si>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</si>
  <si>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</si>
  <si>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</si>
  <si>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</si>
  <si>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</si>
  <si>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</si>
  <si>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</si>
  <si>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</si>
  <si>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</si>
  <si>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</si>
  <si>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</si>
  <si>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</si>
  <si>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</si>
  <si>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</si>
  <si>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</si>
  <si>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</si>
  <si>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</si>
  <si>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</si>
  <si>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</si>
  <si>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</si>
  <si>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</si>
  <si>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</si>
  <si>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</si>
  <si>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</si>
  <si>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</si>
  <si>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</si>
  <si>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</si>
  <si>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</si>
  <si>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</si>
  <si>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</si>
  <si>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</si>
  <si>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</si>
  <si>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</si>
  <si>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</si>
  <si>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</si>
  <si>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</si>
  <si>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</si>
  <si>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</si>
  <si>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</si>
  <si>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</si>
  <si>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</si>
  <si>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</si>
  <si>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</si>
  <si>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</si>
  <si>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</si>
  <si>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</si>
  <si>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</si>
  <si>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</si>
  <si>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</si>
  <si>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</si>
  <si>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</si>
  <si>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</si>
  <si>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</si>
  <si>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</si>
  <si>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</si>
  <si>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</si>
  <si>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</si>
  <si>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</si>
  <si>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</si>
  <si>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</si>
  <si>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</si>
  <si>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</si>
  <si>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</si>
  <si>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</si>
  <si>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</si>
  <si>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</si>
  <si>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</si>
  <si>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</si>
  <si>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</si>
  <si>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</si>
  <si>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</si>
  <si>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</si>
  <si>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</si>
  <si>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</si>
  <si>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</si>
  <si>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山口県　岩国市</t>
  </si>
  <si>
    <t>三笠橋駐車場</t>
  </si>
  <si>
    <t>法非適用</t>
  </si>
  <si>
    <t>駐車場整備事業</t>
  </si>
  <si>
    <t>-</t>
  </si>
  <si>
    <t>Ａ１Ｂ１</t>
  </si>
  <si>
    <t>非設置</t>
  </si>
  <si>
    <t>該当数値なし</t>
  </si>
  <si>
    <t>届出駐車場</t>
  </si>
  <si>
    <t>立体式</t>
  </si>
  <si>
    <t>商業施設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</si>
  <si>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</si>
  <si>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</si>
  <si>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</si>
  <si>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</si>
  <si>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</si>
  <si>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</si>
  <si>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</si>
  <si>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EBITDAは高くないものの、売上GOP比率は全国平均及び類似施設平均を大きく上回り、高い収益性を示す。</t>
    <rPh sb="8" eb="9">
      <t>タカ</t>
    </rPh>
    <rPh sb="16" eb="18">
      <t>ウリアゲ</t>
    </rPh>
    <rPh sb="21" eb="23">
      <t>ヒリツ</t>
    </rPh>
    <rPh sb="24" eb="26">
      <t>ゼンコク</t>
    </rPh>
    <rPh sb="26" eb="28">
      <t>ヘイキン</t>
    </rPh>
    <rPh sb="28" eb="29">
      <t>オヨ</t>
    </rPh>
    <rPh sb="30" eb="32">
      <t>ルイジ</t>
    </rPh>
    <rPh sb="32" eb="34">
      <t>シセツ</t>
    </rPh>
    <rPh sb="34" eb="36">
      <t>ヘイキン</t>
    </rPh>
    <rPh sb="37" eb="38">
      <t>オオ</t>
    </rPh>
    <rPh sb="40" eb="42">
      <t>ウワマワ</t>
    </rPh>
    <rPh sb="44" eb="45">
      <t>タカ</t>
    </rPh>
    <rPh sb="46" eb="49">
      <t>シュウエキセイ</t>
    </rPh>
    <rPh sb="50" eb="51">
      <t>シメ</t>
    </rPh>
    <phoneticPr fontId="5"/>
  </si>
  <si>
    <t>　稼働率は、全国平均及び類似施設平均を下回った状態で推移している。本施設のある岩国駅周辺は、民間の駐車場が増加しており、大きな利用の増加は厳しい状況であるが、引き続き収益の維持、向上に取り組む。</t>
    <rPh sb="1" eb="3">
      <t>カドウ</t>
    </rPh>
    <rPh sb="3" eb="4">
      <t>リツ</t>
    </rPh>
    <rPh sb="6" eb="8">
      <t>ゼンコク</t>
    </rPh>
    <rPh sb="8" eb="10">
      <t>ヘイキン</t>
    </rPh>
    <rPh sb="10" eb="11">
      <t>オヨ</t>
    </rPh>
    <rPh sb="12" eb="14">
      <t>ルイジ</t>
    </rPh>
    <rPh sb="14" eb="16">
      <t>シセツ</t>
    </rPh>
    <rPh sb="16" eb="18">
      <t>ヘイキン</t>
    </rPh>
    <rPh sb="19" eb="21">
      <t>シタマワ</t>
    </rPh>
    <rPh sb="23" eb="25">
      <t>ジョウタイ</t>
    </rPh>
    <rPh sb="26" eb="28">
      <t>スイイ</t>
    </rPh>
    <rPh sb="33" eb="34">
      <t>ホン</t>
    </rPh>
    <rPh sb="34" eb="36">
      <t>シセツ</t>
    </rPh>
    <rPh sb="39" eb="42">
      <t>イワクニエキ</t>
    </rPh>
    <rPh sb="42" eb="44">
      <t>シュウヘン</t>
    </rPh>
    <rPh sb="46" eb="48">
      <t>ミンカン</t>
    </rPh>
    <rPh sb="49" eb="51">
      <t>チュウシャ</t>
    </rPh>
    <rPh sb="53" eb="55">
      <t>ゾウカ</t>
    </rPh>
    <rPh sb="60" eb="61">
      <t>オオ</t>
    </rPh>
    <rPh sb="63" eb="65">
      <t>リヨウ</t>
    </rPh>
    <rPh sb="66" eb="68">
      <t>ゾウカ</t>
    </rPh>
    <rPh sb="69" eb="70">
      <t>キビ</t>
    </rPh>
    <rPh sb="72" eb="74">
      <t>ジョウキョウ</t>
    </rPh>
    <rPh sb="79" eb="80">
      <t>ヒ</t>
    </rPh>
    <rPh sb="81" eb="82">
      <t>ツヅ</t>
    </rPh>
    <rPh sb="83" eb="85">
      <t>シュウエキ</t>
    </rPh>
    <rPh sb="86" eb="88">
      <t>イジ</t>
    </rPh>
    <rPh sb="89" eb="91">
      <t>コウジョウ</t>
    </rPh>
    <rPh sb="92" eb="93">
      <t>ト</t>
    </rPh>
    <rPh sb="94" eb="95">
      <t>ク</t>
    </rPh>
    <phoneticPr fontId="5"/>
  </si>
  <si>
    <t>　本駐車場は、高い収益性により、おおむね健全な経営を維持している。引き続き施設、設備の計画的な改修を行っていく必要がある。</t>
    <rPh sb="1" eb="2">
      <t>ホン</t>
    </rPh>
    <rPh sb="2" eb="5">
      <t>チュウシャジョウ</t>
    </rPh>
    <rPh sb="7" eb="8">
      <t>タカ</t>
    </rPh>
    <rPh sb="9" eb="12">
      <t>シュウエキセイ</t>
    </rPh>
    <rPh sb="20" eb="22">
      <t>ケンゼン</t>
    </rPh>
    <rPh sb="23" eb="25">
      <t>ケイエイ</t>
    </rPh>
    <rPh sb="26" eb="28">
      <t>イジ</t>
    </rPh>
    <rPh sb="33" eb="34">
      <t>ヒ</t>
    </rPh>
    <rPh sb="35" eb="36">
      <t>ツヅ</t>
    </rPh>
    <rPh sb="37" eb="39">
      <t>シセツ</t>
    </rPh>
    <rPh sb="40" eb="42">
      <t>セツビ</t>
    </rPh>
    <rPh sb="43" eb="46">
      <t>ケイカクテキ</t>
    </rPh>
    <rPh sb="47" eb="49">
      <t>カイシュウ</t>
    </rPh>
    <rPh sb="50" eb="51">
      <t>オコナ</t>
    </rPh>
    <rPh sb="55" eb="57">
      <t>ヒツヨウ</t>
    </rPh>
    <phoneticPr fontId="5"/>
  </si>
  <si>
    <t>　建設後38年が経過しており、施設の老朽化が進んでいる。このため、計画的な施設、設備の改修を行っている。</t>
    <rPh sb="1" eb="3">
      <t>ケンセツ</t>
    </rPh>
    <rPh sb="3" eb="4">
      <t>ゴ</t>
    </rPh>
    <rPh sb="6" eb="7">
      <t>ネン</t>
    </rPh>
    <rPh sb="8" eb="10">
      <t>ケイカ</t>
    </rPh>
    <rPh sb="15" eb="17">
      <t>シセツ</t>
    </rPh>
    <rPh sb="18" eb="21">
      <t>ロウキュウカ</t>
    </rPh>
    <rPh sb="22" eb="23">
      <t>スス</t>
    </rPh>
    <rPh sb="33" eb="36">
      <t>ケイカクテキ</t>
    </rPh>
    <rPh sb="37" eb="39">
      <t>シセツ</t>
    </rPh>
    <rPh sb="40" eb="42">
      <t>セツビ</t>
    </rPh>
    <rPh sb="43" eb="45">
      <t>カイシュウ</t>
    </rPh>
    <rPh sb="46" eb="47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</si>
</sst>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855.7</c:v>
                </c:pt>
                <c:pt idx="1">
                  <c:v>177.6</c:v>
                </c:pt>
                <c:pt idx="2">
                  <c:v>397</c:v>
                </c:pt>
                <c:pt idx="3">
                  <c:v>56.3</c:v>
                </c:pt>
                <c:pt idx="4">
                  <c:v>479.1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D-4031-93B8-16EE911F7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130.19999999999999</c:v>
                </c:pt>
                <c:pt idx="1">
                  <c:v>136.5</c:v>
                </c:pt>
                <c:pt idx="2">
                  <c:v>183.5</c:v>
                </c:pt>
                <c:pt idx="3">
                  <c:v>4016.2</c:v>
                </c:pt>
                <c:pt idx="4">
                  <c:v>4556.8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D-4031-93B8-16EE911F7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8-4912-8C9F-7B24DE7FD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108.5</c:v>
                </c:pt>
                <c:pt idx="1">
                  <c:v>136.19999999999999</c:v>
                </c:pt>
                <c:pt idx="2">
                  <c:v>104.8</c:v>
                </c:pt>
                <c:pt idx="3">
                  <c:v>81.5</c:v>
                </c:pt>
                <c:pt idx="4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8-4912-8C9F-7B24DE7FD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C73-4686-B062-FCB877A52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3-4686-B062-FCB877A52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FF3-40B0-87A2-B14910593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3-40B0-87A2-B14910593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52D-810D-56C04D3A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8.6</c:v>
                </c:pt>
                <c:pt idx="1">
                  <c:v>4.3</c:v>
                </c:pt>
                <c:pt idx="2">
                  <c:v>4.2</c:v>
                </c:pt>
                <c:pt idx="3">
                  <c:v>3</c:v>
                </c:pt>
                <c:pt idx="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5-452D-810D-56C04D3A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1-4FD9-91D8-D98F8BD5A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87</c:v>
                </c:pt>
                <c:pt idx="1">
                  <c:v>7646</c:v>
                </c:pt>
                <c:pt idx="2">
                  <c:v>53</c:v>
                </c:pt>
                <c:pt idx="3">
                  <c:v>558</c:v>
                </c:pt>
                <c:pt idx="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1-4FD9-91D8-D98F8BD5A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62.7</c:v>
                </c:pt>
                <c:pt idx="1">
                  <c:v>62.3</c:v>
                </c:pt>
                <c:pt idx="2">
                  <c:v>62</c:v>
                </c:pt>
                <c:pt idx="3">
                  <c:v>60.2</c:v>
                </c:pt>
                <c:pt idx="4">
                  <c:v>59.9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F-43C5-BD16-892769238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105.7</c:v>
                </c:pt>
                <c:pt idx="1">
                  <c:v>104.3</c:v>
                </c:pt>
                <c:pt idx="2">
                  <c:v>114</c:v>
                </c:pt>
                <c:pt idx="3">
                  <c:v>119.1</c:v>
                </c:pt>
                <c:pt idx="4">
                  <c:v>119.9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F-43C5-BD16-892769238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88.3</c:v>
                </c:pt>
                <c:pt idx="1">
                  <c:v>85.2</c:v>
                </c:pt>
                <c:pt idx="2">
                  <c:v>74.8</c:v>
                </c:pt>
                <c:pt idx="3">
                  <c:v>-367.9</c:v>
                </c:pt>
                <c:pt idx="4">
                  <c:v>76.7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9-4040-9B31-38A70CFA0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7.1</c:v>
                </c:pt>
                <c:pt idx="1">
                  <c:v>5.6</c:v>
                </c:pt>
                <c:pt idx="2">
                  <c:v>18.100000000000001</c:v>
                </c:pt>
                <c:pt idx="3">
                  <c:v>24.8</c:v>
                </c:pt>
                <c:pt idx="4">
                  <c:v>-46.3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9-4040-9B31-38A70CFA0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7617</c:v>
                </c:pt>
                <c:pt idx="1">
                  <c:v>3674</c:v>
                </c:pt>
                <c:pt idx="2">
                  <c:v>4042</c:v>
                </c:pt>
                <c:pt idx="3">
                  <c:v>-17801</c:v>
                </c:pt>
                <c:pt idx="4">
                  <c:v>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B-47EF-9AE1-37F2AB21E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4211</c:v>
                </c:pt>
                <c:pt idx="1">
                  <c:v>10653</c:v>
                </c:pt>
                <c:pt idx="2">
                  <c:v>17717</c:v>
                </c:pt>
                <c:pt idx="3">
                  <c:v>21803</c:v>
                </c:pt>
                <c:pt idx="4">
                  <c:v>22649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B-47EF-9AE1-37F2AB21E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BC25" zoomScale="55" zoomScaleNormal="55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山口県岩国市　三笠橋駐車場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Ａ１Ｂ１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商業施設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有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8044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117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立体式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38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299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200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127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855.7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177.6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397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56.3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479.1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62.7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62.3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62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60.2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59.9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130.19999999999999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136.5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183.5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4016.2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4556.8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8.6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4.3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4.2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3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2.8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105.7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104.3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114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119.1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119.9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130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128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88.3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85.2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74.8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-367.9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76.7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7617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3674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4042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-17801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4867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87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7646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53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558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48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7.1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5.6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18.100000000000001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24.8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-46.3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4211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10653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17717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21803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22649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79225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108.5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136.19999999999999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104.8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81.5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60.7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rHWmhcUKJihbTaiAOg+BaKANqXNPfiW1CCy3qR0i1mB4EBxm3z7TdToLtgpTQy2yRfJKsp7oozSjAKdFPAuVSw==" saltValue="xR1dX/cu+dGDxv9OaJfO7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101</v>
      </c>
      <c r="AM5" s="47" t="s">
        <v>102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103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103</v>
      </c>
      <c r="BH5" s="47" t="s">
        <v>101</v>
      </c>
      <c r="BI5" s="47" t="s">
        <v>102</v>
      </c>
      <c r="BJ5" s="47" t="s">
        <v>104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103</v>
      </c>
      <c r="CD5" s="47" t="s">
        <v>101</v>
      </c>
      <c r="CE5" s="47" t="s">
        <v>102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102</v>
      </c>
      <c r="CS5" s="47" t="s">
        <v>104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104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103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105</v>
      </c>
      <c r="B6" s="48">
        <f>B8</f>
        <v>2024</v>
      </c>
      <c r="C6" s="48">
        <f t="shared" ref="C6:X6" si="1">C8</f>
        <v>352080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山口県岩国市</v>
      </c>
      <c r="I6" s="48" t="str">
        <f t="shared" si="1"/>
        <v>三笠橋駐車場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立体式</v>
      </c>
      <c r="R6" s="51">
        <f t="shared" si="1"/>
        <v>38</v>
      </c>
      <c r="S6" s="50" t="str">
        <f t="shared" si="1"/>
        <v>商業施設</v>
      </c>
      <c r="T6" s="50" t="str">
        <f t="shared" si="1"/>
        <v>有</v>
      </c>
      <c r="U6" s="51">
        <f t="shared" si="1"/>
        <v>8044</v>
      </c>
      <c r="V6" s="51">
        <f t="shared" si="1"/>
        <v>299</v>
      </c>
      <c r="W6" s="51">
        <f t="shared" si="1"/>
        <v>200</v>
      </c>
      <c r="X6" s="50" t="str">
        <f t="shared" si="1"/>
        <v>利用料金制</v>
      </c>
      <c r="Y6" s="52">
        <f>IF(Y8="-",NA(),Y8)</f>
        <v>855.7</v>
      </c>
      <c r="Z6" s="52">
        <f t="shared" ref="Z6:AH6" si="2">IF(Z8="-",NA(),Z8)</f>
        <v>177.6</v>
      </c>
      <c r="AA6" s="52">
        <f t="shared" si="2"/>
        <v>397</v>
      </c>
      <c r="AB6" s="52">
        <f t="shared" si="2"/>
        <v>56.3</v>
      </c>
      <c r="AC6" s="52">
        <f t="shared" si="2"/>
        <v>479.1</v>
      </c>
      <c r="AD6" s="52">
        <f t="shared" si="2"/>
        <v>130.19999999999999</v>
      </c>
      <c r="AE6" s="52">
        <f t="shared" si="2"/>
        <v>136.5</v>
      </c>
      <c r="AF6" s="52">
        <f t="shared" si="2"/>
        <v>183.5</v>
      </c>
      <c r="AG6" s="52">
        <f t="shared" si="2"/>
        <v>4016.2</v>
      </c>
      <c r="AH6" s="52">
        <f t="shared" si="2"/>
        <v>4556.8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8.6</v>
      </c>
      <c r="AP6" s="52">
        <f t="shared" si="3"/>
        <v>4.3</v>
      </c>
      <c r="AQ6" s="52">
        <f t="shared" si="3"/>
        <v>4.2</v>
      </c>
      <c r="AR6" s="52">
        <f t="shared" si="3"/>
        <v>3</v>
      </c>
      <c r="AS6" s="52">
        <f t="shared" si="3"/>
        <v>2.8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87</v>
      </c>
      <c r="BA6" s="53">
        <f t="shared" si="4"/>
        <v>7646</v>
      </c>
      <c r="BB6" s="53">
        <f t="shared" si="4"/>
        <v>53</v>
      </c>
      <c r="BC6" s="53">
        <f t="shared" si="4"/>
        <v>558</v>
      </c>
      <c r="BD6" s="53">
        <f t="shared" si="4"/>
        <v>48</v>
      </c>
      <c r="BE6" s="51" t="str">
        <f>IF(BE8="-","",IF(BE8="-","【-】","【"&amp;SUBSTITUTE(TEXT(BE8,"#,##0"),"-","△")&amp;"】"))</f>
        <v>【39】</v>
      </c>
      <c r="BF6" s="52">
        <f>IF(BF8="-",NA(),BF8)</f>
        <v>88.3</v>
      </c>
      <c r="BG6" s="52">
        <f t="shared" ref="BG6:BO6" si="5">IF(BG8="-",NA(),BG8)</f>
        <v>85.2</v>
      </c>
      <c r="BH6" s="52">
        <f t="shared" si="5"/>
        <v>74.8</v>
      </c>
      <c r="BI6" s="52">
        <f t="shared" si="5"/>
        <v>-367.9</v>
      </c>
      <c r="BJ6" s="52">
        <f t="shared" si="5"/>
        <v>76.7</v>
      </c>
      <c r="BK6" s="52">
        <f t="shared" si="5"/>
        <v>7.1</v>
      </c>
      <c r="BL6" s="52">
        <f t="shared" si="5"/>
        <v>5.6</v>
      </c>
      <c r="BM6" s="52">
        <f t="shared" si="5"/>
        <v>18.100000000000001</v>
      </c>
      <c r="BN6" s="52">
        <f t="shared" si="5"/>
        <v>24.8</v>
      </c>
      <c r="BO6" s="52">
        <f t="shared" si="5"/>
        <v>-46.3</v>
      </c>
      <c r="BP6" s="49" t="str">
        <f>IF(BP8="-","",IF(BP8="-","【-】","【"&amp;SUBSTITUTE(TEXT(BP8,"#,##0.0"),"-","△")&amp;"】"))</f>
        <v>【2.0】</v>
      </c>
      <c r="BQ6" s="53">
        <f>IF(BQ8="-",NA(),BQ8)</f>
        <v>7617</v>
      </c>
      <c r="BR6" s="53">
        <f t="shared" ref="BR6:BZ6" si="6">IF(BR8="-",NA(),BR8)</f>
        <v>3674</v>
      </c>
      <c r="BS6" s="53">
        <f t="shared" si="6"/>
        <v>4042</v>
      </c>
      <c r="BT6" s="53">
        <f t="shared" si="6"/>
        <v>-17801</v>
      </c>
      <c r="BU6" s="53">
        <f t="shared" si="6"/>
        <v>4867</v>
      </c>
      <c r="BV6" s="53">
        <f t="shared" si="6"/>
        <v>4211</v>
      </c>
      <c r="BW6" s="53">
        <f t="shared" si="6"/>
        <v>10653</v>
      </c>
      <c r="BX6" s="53">
        <f t="shared" si="6"/>
        <v>17717</v>
      </c>
      <c r="BY6" s="53">
        <f t="shared" si="6"/>
        <v>21803</v>
      </c>
      <c r="BZ6" s="53">
        <f t="shared" si="6"/>
        <v>22649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79225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108.5</v>
      </c>
      <c r="DF6" s="52">
        <f t="shared" si="8"/>
        <v>136.19999999999999</v>
      </c>
      <c r="DG6" s="52">
        <f t="shared" si="8"/>
        <v>104.8</v>
      </c>
      <c r="DH6" s="52">
        <f t="shared" si="8"/>
        <v>81.5</v>
      </c>
      <c r="DI6" s="52">
        <f t="shared" si="8"/>
        <v>60.7</v>
      </c>
      <c r="DJ6" s="49" t="str">
        <f>IF(DJ8="-","",IF(DJ8="-","【-】","【"&amp;SUBSTITUTE(TEXT(DJ8,"#,##0.0"),"-","△")&amp;"】"))</f>
        <v>【73.4】</v>
      </c>
      <c r="DK6" s="52">
        <f>IF(DK8="-",NA(),DK8)</f>
        <v>62.7</v>
      </c>
      <c r="DL6" s="52">
        <f t="shared" ref="DL6:DT6" si="9">IF(DL8="-",NA(),DL8)</f>
        <v>62.3</v>
      </c>
      <c r="DM6" s="52">
        <f t="shared" si="9"/>
        <v>62</v>
      </c>
      <c r="DN6" s="52">
        <f t="shared" si="9"/>
        <v>60.2</v>
      </c>
      <c r="DO6" s="52">
        <f t="shared" si="9"/>
        <v>59.9</v>
      </c>
      <c r="DP6" s="52">
        <f t="shared" si="9"/>
        <v>105.7</v>
      </c>
      <c r="DQ6" s="52">
        <f t="shared" si="9"/>
        <v>104.3</v>
      </c>
      <c r="DR6" s="52">
        <f t="shared" si="9"/>
        <v>114</v>
      </c>
      <c r="DS6" s="52">
        <f t="shared" si="9"/>
        <v>119.1</v>
      </c>
      <c r="DT6" s="52">
        <f t="shared" si="9"/>
        <v>119.9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107</v>
      </c>
      <c r="B7" s="48">
        <f t="shared" ref="B7:X7" si="10">B8</f>
        <v>2024</v>
      </c>
      <c r="C7" s="48">
        <f t="shared" si="10"/>
        <v>352080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山口県　岩国市</v>
      </c>
      <c r="I7" s="48" t="str">
        <f t="shared" si="10"/>
        <v>三笠橋駐車場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立体式</v>
      </c>
      <c r="R7" s="51">
        <f t="shared" si="10"/>
        <v>38</v>
      </c>
      <c r="S7" s="50" t="str">
        <f t="shared" si="10"/>
        <v>商業施設</v>
      </c>
      <c r="T7" s="50" t="str">
        <f t="shared" si="10"/>
        <v>有</v>
      </c>
      <c r="U7" s="51">
        <f t="shared" si="10"/>
        <v>8044</v>
      </c>
      <c r="V7" s="51">
        <f t="shared" si="10"/>
        <v>299</v>
      </c>
      <c r="W7" s="51">
        <f t="shared" si="10"/>
        <v>200</v>
      </c>
      <c r="X7" s="50" t="str">
        <f t="shared" si="10"/>
        <v>利用料金制</v>
      </c>
      <c r="Y7" s="52">
        <f>Y8</f>
        <v>855.7</v>
      </c>
      <c r="Z7" s="52">
        <f t="shared" ref="Z7:AH7" si="11">Z8</f>
        <v>177.6</v>
      </c>
      <c r="AA7" s="52">
        <f t="shared" si="11"/>
        <v>397</v>
      </c>
      <c r="AB7" s="52">
        <f t="shared" si="11"/>
        <v>56.3</v>
      </c>
      <c r="AC7" s="52">
        <f t="shared" si="11"/>
        <v>479.1</v>
      </c>
      <c r="AD7" s="52">
        <f t="shared" si="11"/>
        <v>130.19999999999999</v>
      </c>
      <c r="AE7" s="52">
        <f t="shared" si="11"/>
        <v>136.5</v>
      </c>
      <c r="AF7" s="52">
        <f t="shared" si="11"/>
        <v>183.5</v>
      </c>
      <c r="AG7" s="52">
        <f t="shared" si="11"/>
        <v>4016.2</v>
      </c>
      <c r="AH7" s="52">
        <f t="shared" si="11"/>
        <v>4556.8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8.6</v>
      </c>
      <c r="AP7" s="52">
        <f t="shared" si="12"/>
        <v>4.3</v>
      </c>
      <c r="AQ7" s="52">
        <f t="shared" si="12"/>
        <v>4.2</v>
      </c>
      <c r="AR7" s="52">
        <f t="shared" si="12"/>
        <v>3</v>
      </c>
      <c r="AS7" s="52">
        <f t="shared" si="12"/>
        <v>2.8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87</v>
      </c>
      <c r="BA7" s="53">
        <f t="shared" si="13"/>
        <v>7646</v>
      </c>
      <c r="BB7" s="53">
        <f t="shared" si="13"/>
        <v>53</v>
      </c>
      <c r="BC7" s="53">
        <f t="shared" si="13"/>
        <v>558</v>
      </c>
      <c r="BD7" s="53">
        <f t="shared" si="13"/>
        <v>48</v>
      </c>
      <c r="BE7" s="51"/>
      <c r="BF7" s="52">
        <f>BF8</f>
        <v>88.3</v>
      </c>
      <c r="BG7" s="52">
        <f t="shared" ref="BG7:BO7" si="14">BG8</f>
        <v>85.2</v>
      </c>
      <c r="BH7" s="52">
        <f t="shared" si="14"/>
        <v>74.8</v>
      </c>
      <c r="BI7" s="52">
        <f t="shared" si="14"/>
        <v>-367.9</v>
      </c>
      <c r="BJ7" s="52">
        <f t="shared" si="14"/>
        <v>76.7</v>
      </c>
      <c r="BK7" s="52">
        <f t="shared" si="14"/>
        <v>7.1</v>
      </c>
      <c r="BL7" s="52">
        <f t="shared" si="14"/>
        <v>5.6</v>
      </c>
      <c r="BM7" s="52">
        <f t="shared" si="14"/>
        <v>18.100000000000001</v>
      </c>
      <c r="BN7" s="52">
        <f t="shared" si="14"/>
        <v>24.8</v>
      </c>
      <c r="BO7" s="52">
        <f t="shared" si="14"/>
        <v>-46.3</v>
      </c>
      <c r="BP7" s="49"/>
      <c r="BQ7" s="53">
        <f>BQ8</f>
        <v>7617</v>
      </c>
      <c r="BR7" s="53">
        <f t="shared" ref="BR7:BZ7" si="15">BR8</f>
        <v>3674</v>
      </c>
      <c r="BS7" s="53">
        <f t="shared" si="15"/>
        <v>4042</v>
      </c>
      <c r="BT7" s="53">
        <f t="shared" si="15"/>
        <v>-17801</v>
      </c>
      <c r="BU7" s="53">
        <f t="shared" si="15"/>
        <v>4867</v>
      </c>
      <c r="BV7" s="53">
        <f t="shared" si="15"/>
        <v>4211</v>
      </c>
      <c r="BW7" s="53">
        <f t="shared" si="15"/>
        <v>10653</v>
      </c>
      <c r="BX7" s="53">
        <f t="shared" si="15"/>
        <v>17717</v>
      </c>
      <c r="BY7" s="53">
        <f t="shared" si="15"/>
        <v>21803</v>
      </c>
      <c r="BZ7" s="53">
        <f t="shared" si="15"/>
        <v>22649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106</v>
      </c>
      <c r="CL7" s="49"/>
      <c r="CM7" s="51">
        <f>CM8</f>
        <v>79225</v>
      </c>
      <c r="CN7" s="51">
        <f>CN8</f>
        <v>0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108.5</v>
      </c>
      <c r="DF7" s="52">
        <f t="shared" si="16"/>
        <v>136.19999999999999</v>
      </c>
      <c r="DG7" s="52">
        <f t="shared" si="16"/>
        <v>104.8</v>
      </c>
      <c r="DH7" s="52">
        <f t="shared" si="16"/>
        <v>81.5</v>
      </c>
      <c r="DI7" s="52">
        <f t="shared" si="16"/>
        <v>60.7</v>
      </c>
      <c r="DJ7" s="49"/>
      <c r="DK7" s="52">
        <f>DK8</f>
        <v>62.7</v>
      </c>
      <c r="DL7" s="52">
        <f t="shared" ref="DL7:DT7" si="17">DL8</f>
        <v>62.3</v>
      </c>
      <c r="DM7" s="52">
        <f t="shared" si="17"/>
        <v>62</v>
      </c>
      <c r="DN7" s="52">
        <f t="shared" si="17"/>
        <v>60.2</v>
      </c>
      <c r="DO7" s="52">
        <f t="shared" si="17"/>
        <v>59.9</v>
      </c>
      <c r="DP7" s="52">
        <f t="shared" si="17"/>
        <v>105.7</v>
      </c>
      <c r="DQ7" s="52">
        <f t="shared" si="17"/>
        <v>104.3</v>
      </c>
      <c r="DR7" s="52">
        <f t="shared" si="17"/>
        <v>114</v>
      </c>
      <c r="DS7" s="52">
        <f t="shared" si="17"/>
        <v>119.1</v>
      </c>
      <c r="DT7" s="52">
        <f t="shared" si="17"/>
        <v>119.9</v>
      </c>
      <c r="DU7" s="49"/>
    </row>
    <row r="8" spans="1:125" s="54" customFormat="1" x14ac:dyDescent="0.15">
      <c r="A8" s="37"/>
      <c r="B8" s="55">
        <v>2024</v>
      </c>
      <c r="C8" s="55">
        <v>352080</v>
      </c>
      <c r="D8" s="55">
        <v>47</v>
      </c>
      <c r="E8" s="55">
        <v>14</v>
      </c>
      <c r="F8" s="55">
        <v>0</v>
      </c>
      <c r="G8" s="55">
        <v>1</v>
      </c>
      <c r="H8" s="55" t="s">
        <v>109</v>
      </c>
      <c r="I8" s="55" t="s">
        <v>110</v>
      </c>
      <c r="J8" s="55" t="s">
        <v>111</v>
      </c>
      <c r="K8" s="55" t="s">
        <v>112</v>
      </c>
      <c r="L8" s="55" t="s">
        <v>113</v>
      </c>
      <c r="M8" s="55" t="s">
        <v>114</v>
      </c>
      <c r="N8" s="55" t="s">
        <v>115</v>
      </c>
      <c r="O8" s="56" t="s">
        <v>116</v>
      </c>
      <c r="P8" s="57" t="s">
        <v>117</v>
      </c>
      <c r="Q8" s="57" t="s">
        <v>118</v>
      </c>
      <c r="R8" s="58">
        <v>38</v>
      </c>
      <c r="S8" s="57" t="s">
        <v>119</v>
      </c>
      <c r="T8" s="57" t="s">
        <v>120</v>
      </c>
      <c r="U8" s="58">
        <v>8044</v>
      </c>
      <c r="V8" s="58">
        <v>299</v>
      </c>
      <c r="W8" s="58">
        <v>200</v>
      </c>
      <c r="X8" s="57" t="s">
        <v>121</v>
      </c>
      <c r="Y8" s="59">
        <v>855.7</v>
      </c>
      <c r="Z8" s="59">
        <v>177.6</v>
      </c>
      <c r="AA8" s="59">
        <v>397</v>
      </c>
      <c r="AB8" s="59">
        <v>56.3</v>
      </c>
      <c r="AC8" s="59">
        <v>479.1</v>
      </c>
      <c r="AD8" s="59">
        <v>130.19999999999999</v>
      </c>
      <c r="AE8" s="59">
        <v>136.5</v>
      </c>
      <c r="AF8" s="59">
        <v>183.5</v>
      </c>
      <c r="AG8" s="59">
        <v>4016.2</v>
      </c>
      <c r="AH8" s="59">
        <v>4556.8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8.6</v>
      </c>
      <c r="AP8" s="59">
        <v>4.3</v>
      </c>
      <c r="AQ8" s="59">
        <v>4.2</v>
      </c>
      <c r="AR8" s="59">
        <v>3</v>
      </c>
      <c r="AS8" s="59">
        <v>2.8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87</v>
      </c>
      <c r="BA8" s="60">
        <v>7646</v>
      </c>
      <c r="BB8" s="60">
        <v>53</v>
      </c>
      <c r="BC8" s="60">
        <v>558</v>
      </c>
      <c r="BD8" s="60">
        <v>48</v>
      </c>
      <c r="BE8" s="60">
        <v>39</v>
      </c>
      <c r="BF8" s="59">
        <v>88.3</v>
      </c>
      <c r="BG8" s="59">
        <v>85.2</v>
      </c>
      <c r="BH8" s="59">
        <v>74.8</v>
      </c>
      <c r="BI8" s="59">
        <v>-367.9</v>
      </c>
      <c r="BJ8" s="59">
        <v>76.7</v>
      </c>
      <c r="BK8" s="59">
        <v>7.1</v>
      </c>
      <c r="BL8" s="59">
        <v>5.6</v>
      </c>
      <c r="BM8" s="59">
        <v>18.100000000000001</v>
      </c>
      <c r="BN8" s="59">
        <v>24.8</v>
      </c>
      <c r="BO8" s="59">
        <v>-46.3</v>
      </c>
      <c r="BP8" s="56">
        <v>2</v>
      </c>
      <c r="BQ8" s="60">
        <v>7617</v>
      </c>
      <c r="BR8" s="60">
        <v>3674</v>
      </c>
      <c r="BS8" s="60">
        <v>4042</v>
      </c>
      <c r="BT8" s="61">
        <v>-17801</v>
      </c>
      <c r="BU8" s="61">
        <v>4867</v>
      </c>
      <c r="BV8" s="60">
        <v>4211</v>
      </c>
      <c r="BW8" s="60">
        <v>10653</v>
      </c>
      <c r="BX8" s="60">
        <v>17717</v>
      </c>
      <c r="BY8" s="60">
        <v>21803</v>
      </c>
      <c r="BZ8" s="60">
        <v>22649</v>
      </c>
      <c r="CA8" s="58">
        <v>10905</v>
      </c>
      <c r="CB8" s="59" t="s">
        <v>113</v>
      </c>
      <c r="CC8" s="59" t="s">
        <v>113</v>
      </c>
      <c r="CD8" s="59" t="s">
        <v>113</v>
      </c>
      <c r="CE8" s="59" t="s">
        <v>113</v>
      </c>
      <c r="CF8" s="59" t="s">
        <v>113</v>
      </c>
      <c r="CG8" s="59" t="s">
        <v>113</v>
      </c>
      <c r="CH8" s="59" t="s">
        <v>113</v>
      </c>
      <c r="CI8" s="59" t="s">
        <v>113</v>
      </c>
      <c r="CJ8" s="59" t="s">
        <v>113</v>
      </c>
      <c r="CK8" s="59" t="s">
        <v>113</v>
      </c>
      <c r="CL8" s="56" t="s">
        <v>113</v>
      </c>
      <c r="CM8" s="58">
        <v>79225</v>
      </c>
      <c r="CN8" s="58">
        <v>0</v>
      </c>
      <c r="CO8" s="59" t="s">
        <v>113</v>
      </c>
      <c r="CP8" s="59" t="s">
        <v>113</v>
      </c>
      <c r="CQ8" s="59" t="s">
        <v>113</v>
      </c>
      <c r="CR8" s="59" t="s">
        <v>113</v>
      </c>
      <c r="CS8" s="59" t="s">
        <v>113</v>
      </c>
      <c r="CT8" s="59" t="s">
        <v>113</v>
      </c>
      <c r="CU8" s="59" t="s">
        <v>113</v>
      </c>
      <c r="CV8" s="59" t="s">
        <v>113</v>
      </c>
      <c r="CW8" s="59" t="s">
        <v>113</v>
      </c>
      <c r="CX8" s="59" t="s">
        <v>113</v>
      </c>
      <c r="CY8" s="56" t="s">
        <v>113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108.5</v>
      </c>
      <c r="DF8" s="59">
        <v>136.19999999999999</v>
      </c>
      <c r="DG8" s="59">
        <v>104.8</v>
      </c>
      <c r="DH8" s="59">
        <v>81.5</v>
      </c>
      <c r="DI8" s="59">
        <v>60.7</v>
      </c>
      <c r="DJ8" s="56">
        <v>73.400000000000006</v>
      </c>
      <c r="DK8" s="59">
        <v>62.7</v>
      </c>
      <c r="DL8" s="59">
        <v>62.3</v>
      </c>
      <c r="DM8" s="59">
        <v>62</v>
      </c>
      <c r="DN8" s="59">
        <v>60.2</v>
      </c>
      <c r="DO8" s="59">
        <v>59.9</v>
      </c>
      <c r="DP8" s="59">
        <v>105.7</v>
      </c>
      <c r="DQ8" s="59">
        <v>104.3</v>
      </c>
      <c r="DR8" s="59">
        <v>114</v>
      </c>
      <c r="DS8" s="59">
        <v>119.1</v>
      </c>
      <c r="DT8" s="59">
        <v>119.9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122</v>
      </c>
      <c r="C10" s="64" t="s">
        <v>123</v>
      </c>
      <c r="D10" s="64" t="s">
        <v>124</v>
      </c>
      <c r="E10" s="64" t="s">
        <v>125</v>
      </c>
      <c r="F10" s="64" t="s">
        <v>126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好本　和弘</cp:lastModifiedBy>
  <dcterms:created xsi:type="dcterms:W3CDTF">2025-12-12T09:32:39Z</dcterms:created>
  <dcterms:modified xsi:type="dcterms:W3CDTF">2026-01-19T05:18:11Z</dcterms:modified>
  <cp:category/>
</cp:coreProperties>
</file>