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X:\R7_市営駐車場\【公営企業】通知・照会\20260116_【確認中】Fw_ 【県市町課】公営企業に係る経営比較分析表（令和６年度決算）の分析等について（１／３）\02_作業\"/>
    </mc:Choice>
  </mc:AlternateContent>
  <xr:revisionPtr revIDLastSave="0" documentId="13_ncr:1_{66BF0DBF-F4FF-49D1-A35A-58D61F670D5A}" xr6:coauthVersionLast="47" xr6:coauthVersionMax="47" xr10:uidLastSave="{00000000-0000-0000-0000-000000000000}"/>
  <workbookProtection workbookAlgorithmName="SHA-512" workbookHashValue="XPc2ZxjOfN8pbECYdVkDHSeEP0DwuPD2sJzTPPVslu2K8lFb8ZfNeVXHu4+shlK810anxval5bLO7nQqrRQung==" workbookSaltValue="uZ44kV4neMNhrxxszJfJyw==" workbookSpinCount="100000" lockStructure="1"/>
  <bookViews>
    <workbookView xWindow="-110" yWindow="-110" windowWidth="19420" windowHeight="115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JV31" i="4" s="1"/>
  <c r="DK7" i="5"/>
  <c r="JC31" i="4" s="1"/>
  <c r="DI7" i="5"/>
  <c r="MI78" i="4" s="1"/>
  <c r="DH7" i="5"/>
  <c r="LT78" i="4" s="1"/>
  <c r="DG7" i="5"/>
  <c r="DF7" i="5"/>
  <c r="DE7" i="5"/>
  <c r="DD7" i="5"/>
  <c r="DC7" i="5"/>
  <c r="DB7" i="5"/>
  <c r="DA7" i="5"/>
  <c r="CZ7" i="5"/>
  <c r="CN7" i="5"/>
  <c r="CM7" i="5"/>
  <c r="BZ7" i="5"/>
  <c r="MA53" i="4" s="1"/>
  <c r="BY7" i="5"/>
  <c r="LH53" i="4" s="1"/>
  <c r="BX7" i="5"/>
  <c r="BW7" i="5"/>
  <c r="BV7" i="5"/>
  <c r="BU7" i="5"/>
  <c r="BT7" i="5"/>
  <c r="BS7" i="5"/>
  <c r="BR7" i="5"/>
  <c r="BQ7" i="5"/>
  <c r="BO7" i="5"/>
  <c r="HJ53" i="4" s="1"/>
  <c r="BN7" i="5"/>
  <c r="GQ53" i="4" s="1"/>
  <c r="BM7" i="5"/>
  <c r="FX53" i="4" s="1"/>
  <c r="BL7" i="5"/>
  <c r="FE53" i="4" s="1"/>
  <c r="BK7" i="5"/>
  <c r="BJ7" i="5"/>
  <c r="BI7" i="5"/>
  <c r="BH7" i="5"/>
  <c r="BG7" i="5"/>
  <c r="BF7" i="5"/>
  <c r="BD7" i="5"/>
  <c r="BC7" i="5"/>
  <c r="BB7" i="5"/>
  <c r="BG53" i="4" s="1"/>
  <c r="BA7" i="5"/>
  <c r="AN53" i="4" s="1"/>
  <c r="AZ7" i="5"/>
  <c r="U53" i="4" s="1"/>
  <c r="AY7" i="5"/>
  <c r="CS52" i="4" s="1"/>
  <c r="AX7" i="5"/>
  <c r="AW7" i="5"/>
  <c r="AV7" i="5"/>
  <c r="AU7" i="5"/>
  <c r="AS7" i="5"/>
  <c r="AR7" i="5"/>
  <c r="AQ7" i="5"/>
  <c r="AP7" i="5"/>
  <c r="FE32" i="4" s="1"/>
  <c r="AO7" i="5"/>
  <c r="EL32" i="4" s="1"/>
  <c r="AN7" i="5"/>
  <c r="HJ31" i="4" s="1"/>
  <c r="AM7" i="5"/>
  <c r="GQ31" i="4" s="1"/>
  <c r="AL7" i="5"/>
  <c r="FX31" i="4" s="1"/>
  <c r="AK7" i="5"/>
  <c r="AJ7" i="5"/>
  <c r="AH7" i="5"/>
  <c r="AG7" i="5"/>
  <c r="AF7" i="5"/>
  <c r="AE7" i="5"/>
  <c r="AD7" i="5"/>
  <c r="AC7" i="5"/>
  <c r="AB7" i="5"/>
  <c r="AA7" i="5"/>
  <c r="Z7" i="5"/>
  <c r="Y7" i="5"/>
  <c r="X7" i="5"/>
  <c r="W7" i="5"/>
  <c r="V7" i="5"/>
  <c r="U7" i="5"/>
  <c r="T7" i="5"/>
  <c r="S7" i="5"/>
  <c r="R7" i="5"/>
  <c r="Q7" i="5"/>
  <c r="P7" i="5"/>
  <c r="O7" i="5"/>
  <c r="B10" i="4" s="1"/>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JC53" i="4"/>
  <c r="EL53" i="4"/>
  <c r="CS53" i="4"/>
  <c r="BZ53" i="4"/>
  <c r="MA52" i="4"/>
  <c r="LH52" i="4"/>
  <c r="KO52" i="4"/>
  <c r="JV52" i="4"/>
  <c r="JC52" i="4"/>
  <c r="HJ52" i="4"/>
  <c r="GQ52" i="4"/>
  <c r="FX52" i="4"/>
  <c r="FE52" i="4"/>
  <c r="EL52" i="4"/>
  <c r="BZ52" i="4"/>
  <c r="BG52" i="4"/>
  <c r="AN52" i="4"/>
  <c r="U52" i="4"/>
  <c r="MA32" i="4"/>
  <c r="LH32" i="4"/>
  <c r="KO32" i="4"/>
  <c r="JV32" i="4"/>
  <c r="JC32" i="4"/>
  <c r="HJ32" i="4"/>
  <c r="GQ32" i="4"/>
  <c r="FX32" i="4"/>
  <c r="CS32" i="4"/>
  <c r="BZ32" i="4"/>
  <c r="BG32" i="4"/>
  <c r="AN32" i="4"/>
  <c r="U32" i="4"/>
  <c r="MA31" i="4"/>
  <c r="LH31" i="4"/>
  <c r="KO31" i="4"/>
  <c r="FE31" i="4"/>
  <c r="EL31" i="4"/>
  <c r="CS31" i="4"/>
  <c r="BZ31" i="4"/>
  <c r="BG31" i="4"/>
  <c r="AN31" i="4"/>
  <c r="U31" i="4"/>
  <c r="LJ10" i="4"/>
  <c r="JQ10" i="4"/>
  <c r="HX10" i="4"/>
  <c r="DU10" i="4"/>
  <c r="CF10" i="4"/>
  <c r="LJ8" i="4"/>
  <c r="JQ8" i="4"/>
  <c r="HX8" i="4"/>
  <c r="FJ8" i="4"/>
  <c r="CF8" i="4"/>
  <c r="AQ8" i="4"/>
  <c r="B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51" i="4"/>
  <c r="U30" i="4"/>
  <c r="R76" i="4"/>
  <c r="JC51" i="4"/>
  <c r="KA76" i="4"/>
  <c r="EL51" i="4"/>
  <c r="JC30" i="4"/>
  <c r="GL76" i="4"/>
  <c r="EL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<sst xmlns="http://schemas.openxmlformats.org/spreadsheetml/2006/main" count="278" uniqueCount="132">
  <si>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</si>
  <si>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</si>
  <si>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</si>
  <si>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</si>
  <si>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</si>
  <si>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</si>
  <si>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</si>
  <si>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</si>
  <si>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</si>
  <si>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</si>
  <si>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</si>
  <si>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</si>
  <si>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</si>
  <si>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</si>
  <si>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</si>
  <si>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</si>
  <si>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</si>
  <si>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</si>
  <si>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</si>
  <si>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</si>
  <si>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</si>
  <si>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</si>
  <si>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</si>
  <si>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</si>
  <si>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</si>
  <si>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</si>
  <si>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</si>
  <si>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</si>
  <si>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</si>
  <si>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</si>
  <si>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</si>
  <si>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</si>
  <si>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</si>
  <si>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</si>
  <si>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</si>
  <si>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</si>
  <si>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</si>
  <si>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</si>
  <si>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</si>
  <si>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</si>
  <si>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</si>
  <si>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</si>
  <si>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</si>
  <si>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</si>
  <si>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</si>
  <si>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</si>
  <si>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</si>
  <si>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</si>
  <si>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</si>
  <si>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</si>
  <si>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</si>
  <si>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</si>
  <si>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</si>
  <si>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</si>
  <si>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</si>
  <si>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</si>
  <si>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</si>
  <si>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</si>
  <si>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</si>
  <si>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</si>
  <si>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</si>
  <si>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</si>
  <si>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</si>
  <si>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</si>
  <si>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</si>
  <si>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</si>
  <si>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</si>
  <si>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</si>
  <si>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</si>
  <si>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</si>
  <si>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</si>
  <si>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</si>
  <si>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</si>
  <si>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</si>
  <si>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</si>
  <si>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</si>
  <si>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</si>
  <si>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</si>
  <si>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</si>
  <si>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</si>
  <si>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</si>
  <si>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</si>
  <si>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</si>
  <si>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</si>
  <si>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</si>
  <si>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</si>
  <si>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</si>
  <si>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</si>
  <si>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</si>
  <si>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</si>
  <si>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</si>
  <si>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</si>
  <si>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</si>
  <si>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</si>
  <si>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</si>
  <si>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</si>
  <si>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</si>
  <si>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</si>
  <si>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</si>
  <si>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</si>
  <si>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</si>
  <si>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</si>
  <si>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</si>
  <si>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</si>
  <si>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</si>
  <si>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</si>
  <si>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</si>
  <si>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</si>
  <si>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</si>
  <si>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</si>
  <si>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山口県　周南市</t>
  </si>
  <si>
    <t>周南市営徳山駅前駐車場</t>
  </si>
  <si>
    <t>法非適用</t>
  </si>
  <si>
    <t>駐車場整備事業</t>
  </si>
  <si>
    <t>-</t>
  </si>
  <si>
    <t>Ａ２Ｂ１</t>
  </si>
  <si>
    <t>非設置</t>
  </si>
  <si>
    <t>該当数値なし</t>
  </si>
  <si>
    <t>都市計画駐車場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</si>
  <si>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</si>
  <si>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</si>
  <si>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</si>
  <si>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</si>
  <si>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</si>
  <si>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</si>
  <si>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</si>
  <si>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</si>
  <si>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</si>
  <si>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市街地再開発事業等による徳山駅周辺の駐車場需要を注視し、指定管理者制度を活用した効果的・効率的な運営を行う。
徳山駅周辺の賑わいの創出、中心市街地の活性化を図るため、官民が連携して中心市街地の公共施設を一体的に運営する徳山駅周辺官民連携管理運営事業に取り組む。</t>
  </si>
  <si>
    <t>令和3年度の収益的収支比率、売上高ＧＯＰ比率、ＥＢＩＴＤＡの値が他の年度と比較して高いのは、修繕費の支出が少なかったためである。
令和5年度は回数券の大口顧客であった近隣金融機関店舗が閉鎖されたことで各指標が減少したが、令和6年度に周辺商業施設がオープンしたことなどにより回復傾向にある。</t>
    <rPh sb="0" eb="2">
      <t>レイワ</t>
    </rPh>
    <rPh sb="3" eb="5">
      <t>ネンド</t>
    </rPh>
    <rPh sb="30" eb="31">
      <t>アタイ</t>
    </rPh>
    <rPh sb="32" eb="33">
      <t>ホカ</t>
    </rPh>
    <rPh sb="34" eb="36">
      <t>ネンド</t>
    </rPh>
    <rPh sb="37" eb="39">
      <t>ヒカク</t>
    </rPh>
    <rPh sb="41" eb="42">
      <t>タカ</t>
    </rPh>
    <rPh sb="46" eb="49">
      <t>シュウゼンヒ</t>
    </rPh>
    <rPh sb="50" eb="52">
      <t>シシュツ</t>
    </rPh>
    <rPh sb="53" eb="54">
      <t>スク</t>
    </rPh>
    <rPh sb="65" eb="67">
      <t>レイワ</t>
    </rPh>
    <rPh sb="68" eb="70">
      <t>ネンド</t>
    </rPh>
    <rPh sb="71" eb="74">
      <t>カイスウケン</t>
    </rPh>
    <rPh sb="75" eb="77">
      <t>オオグチ</t>
    </rPh>
    <rPh sb="77" eb="79">
      <t>コキャク</t>
    </rPh>
    <rPh sb="83" eb="85">
      <t>キンリン</t>
    </rPh>
    <rPh sb="85" eb="89">
      <t>キンユウキカン</t>
    </rPh>
    <rPh sb="89" eb="91">
      <t>テンポ</t>
    </rPh>
    <rPh sb="92" eb="94">
      <t>ヘイサ</t>
    </rPh>
    <rPh sb="100" eb="103">
      <t>カクシヒョウ</t>
    </rPh>
    <rPh sb="104" eb="106">
      <t>ゲンショウ</t>
    </rPh>
    <rPh sb="110" eb="112">
      <t>レイワ</t>
    </rPh>
    <rPh sb="113" eb="115">
      <t>ネンド</t>
    </rPh>
    <rPh sb="116" eb="118">
      <t>シュウヘン</t>
    </rPh>
    <rPh sb="118" eb="122">
      <t>ショウギョウシセツ</t>
    </rPh>
    <rPh sb="136" eb="138">
      <t>カイフク</t>
    </rPh>
    <rPh sb="138" eb="140">
      <t>ケイコウ</t>
    </rPh>
    <phoneticPr fontId="5"/>
  </si>
  <si>
    <t>平成29年度に駐車桝拡張や側溝改修等のリニューアル工事を行い、財源の一部として企業債を借り入れた。
予防保全等により長寿命化を図るとともに、劣化している設備について、その劣化状況や設置目的等から優先順位を定め計画的な更新を検討する。</t>
    <phoneticPr fontId="5"/>
  </si>
  <si>
    <t>令和5年度に回数券の大口顧客であった近隣金融機関店舗が閉鎖されたことなどから、全体的な駐車台数は減少となり稼働率は下がってはいるが、令和6年度に周辺商業施設がオープンしたことなどから駐車時間の長い利用者が増えたと考えられ、収益的収支比率は増加となっている。</t>
    <rPh sb="39" eb="42">
      <t>ゼンタイテキ</t>
    </rPh>
    <rPh sb="43" eb="47">
      <t>チュウシャダイスウ</t>
    </rPh>
    <rPh sb="48" eb="50">
      <t>ゲンショウ</t>
    </rPh>
    <rPh sb="53" eb="56">
      <t>カドウリツ</t>
    </rPh>
    <rPh sb="57" eb="58">
      <t>サ</t>
    </rPh>
    <rPh sb="91" eb="95">
      <t>チュウシャジカン</t>
    </rPh>
    <rPh sb="96" eb="97">
      <t>ナガ</t>
    </rPh>
    <rPh sb="98" eb="101">
      <t>リヨウシャ</t>
    </rPh>
    <rPh sb="102" eb="103">
      <t>フ</t>
    </rPh>
    <rPh sb="106" eb="107">
      <t>カンガ</t>
    </rPh>
    <rPh sb="111" eb="114">
      <t>シュウエキテキ</t>
    </rPh>
    <rPh sb="114" eb="118">
      <t>シュウシヒリツ</t>
    </rPh>
    <rPh sb="119" eb="12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</si>
</sst>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65.400000000000006</c:v>
                </c:pt>
                <c:pt idx="1">
                  <c:v>110.6</c:v>
                </c:pt>
                <c:pt idx="2">
                  <c:v>92.5</c:v>
                </c:pt>
                <c:pt idx="3">
                  <c:v>86.8</c:v>
                </c:pt>
                <c:pt idx="4">
                  <c:v>96.2</c:v>
                </c:pt>
              </c:numCache>
            </c:numRef>
          </c:val>
          <c:extLst>
            <c:ext xmlns:c16="http://schemas.microsoft.com/office/drawing/2014/chart" uri="{C3380CC4-5D6E-409C-BE32-E72D297353CC}">
              <c16:uniqueId val="{00000000-B416-4126-95B1-F984DDE87EC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B416-4126-95B1-F984DDE87EC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84.4</c:v>
                </c:pt>
                <c:pt idx="1">
                  <c:v>62.8</c:v>
                </c:pt>
                <c:pt idx="2">
                  <c:v>47.6</c:v>
                </c:pt>
                <c:pt idx="3">
                  <c:v>34.5</c:v>
                </c:pt>
                <c:pt idx="4">
                  <c:v>24.4</c:v>
                </c:pt>
              </c:numCache>
            </c:numRef>
          </c:val>
          <c:extLst>
            <c:ext xmlns:c16="http://schemas.microsoft.com/office/drawing/2014/chart" uri="{C3380CC4-5D6E-409C-BE32-E72D297353CC}">
              <c16:uniqueId val="{00000000-5C7C-4806-9439-B30EEE89AB5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5C7C-4806-9439-B30EEE89AB5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6BE-4267-8CC0-B1352408280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6BE-4267-8CC0-B1352408280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2BB-4C54-BE3A-B4ECAF45906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2BB-4C54-BE3A-B4ECAF45906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098-4543-9432-684EB061A66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E098-4543-9432-684EB061A66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DC5-4B37-A7A5-1FDFDF41348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2DC5-4B37-A7A5-1FDFDF41348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143</c:v>
                </c:pt>
                <c:pt idx="1">
                  <c:v>161</c:v>
                </c:pt>
                <c:pt idx="2">
                  <c:v>172</c:v>
                </c:pt>
                <c:pt idx="3">
                  <c:v>168</c:v>
                </c:pt>
                <c:pt idx="4">
                  <c:v>163</c:v>
                </c:pt>
              </c:numCache>
            </c:numRef>
          </c:val>
          <c:extLst>
            <c:ext xmlns:c16="http://schemas.microsoft.com/office/drawing/2014/chart" uri="{C3380CC4-5D6E-409C-BE32-E72D297353CC}">
              <c16:uniqueId val="{00000000-ED41-4FEF-815E-F64F8A3042A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ED41-4FEF-815E-F64F8A3042A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-41.3</c:v>
                </c:pt>
                <c:pt idx="1">
                  <c:v>18.2</c:v>
                </c:pt>
                <c:pt idx="2">
                  <c:v>1</c:v>
                </c:pt>
                <c:pt idx="3">
                  <c:v>-7.1</c:v>
                </c:pt>
                <c:pt idx="4">
                  <c:v>3.9</c:v>
                </c:pt>
              </c:numCache>
            </c:numRef>
          </c:val>
          <c:extLst>
            <c:ext xmlns:c16="http://schemas.microsoft.com/office/drawing/2014/chart" uri="{C3380CC4-5D6E-409C-BE32-E72D297353CC}">
              <c16:uniqueId val="{00000000-1EB7-4E62-AE2D-BE3C9B7BF39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1EB7-4E62-AE2D-BE3C9B7BF39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-8024</c:v>
                </c:pt>
                <c:pt idx="1">
                  <c:v>4574</c:v>
                </c:pt>
                <c:pt idx="2">
                  <c:v>349</c:v>
                </c:pt>
                <c:pt idx="3">
                  <c:v>-1838</c:v>
                </c:pt>
                <c:pt idx="4">
                  <c:v>1218</c:v>
                </c:pt>
              </c:numCache>
            </c:numRef>
          </c:val>
          <c:extLst>
            <c:ext xmlns:c16="http://schemas.microsoft.com/office/drawing/2014/chart" uri="{C3380CC4-5D6E-409C-BE32-E72D297353CC}">
              <c16:uniqueId val="{00000000-94F6-40A1-B54B-11EE64454CA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94F6-40A1-B54B-11EE64454CA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I1" zoomScale="85" zoomScaleNormal="85" zoomScaleSheetLayoutView="70" workbookViewId="0">
      <selection activeCell="ND49" sqref="ND49:NR64"/>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山口県周南市　周南市営徳山駅前駐車場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3878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54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129</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65.400000000000006</v>
      </c>
      <c r="V31" s="113"/>
      <c r="W31" s="113"/>
      <c r="X31" s="113"/>
      <c r="Y31" s="113"/>
      <c r="Z31" s="113"/>
      <c r="AA31" s="113"/>
      <c r="AB31" s="113"/>
      <c r="AC31" s="113"/>
      <c r="AD31" s="113"/>
      <c r="AE31" s="113"/>
      <c r="AF31" s="113"/>
      <c r="AG31" s="113"/>
      <c r="AH31" s="113"/>
      <c r="AI31" s="113"/>
      <c r="AJ31" s="113"/>
      <c r="AK31" s="113"/>
      <c r="AL31" s="113"/>
      <c r="AM31" s="113"/>
      <c r="AN31" s="113">
        <f>データ!Z7</f>
        <v>110.6</v>
      </c>
      <c r="AO31" s="113"/>
      <c r="AP31" s="113"/>
      <c r="AQ31" s="113"/>
      <c r="AR31" s="113"/>
      <c r="AS31" s="113"/>
      <c r="AT31" s="113"/>
      <c r="AU31" s="113"/>
      <c r="AV31" s="113"/>
      <c r="AW31" s="113"/>
      <c r="AX31" s="113"/>
      <c r="AY31" s="113"/>
      <c r="AZ31" s="113"/>
      <c r="BA31" s="113"/>
      <c r="BB31" s="113"/>
      <c r="BC31" s="113"/>
      <c r="BD31" s="113"/>
      <c r="BE31" s="113"/>
      <c r="BF31" s="113"/>
      <c r="BG31" s="113">
        <f>データ!AA7</f>
        <v>92.5</v>
      </c>
      <c r="BH31" s="113"/>
      <c r="BI31" s="113"/>
      <c r="BJ31" s="113"/>
      <c r="BK31" s="113"/>
      <c r="BL31" s="113"/>
      <c r="BM31" s="113"/>
      <c r="BN31" s="113"/>
      <c r="BO31" s="113"/>
      <c r="BP31" s="113"/>
      <c r="BQ31" s="113"/>
      <c r="BR31" s="113"/>
      <c r="BS31" s="113"/>
      <c r="BT31" s="113"/>
      <c r="BU31" s="113"/>
      <c r="BV31" s="113"/>
      <c r="BW31" s="113"/>
      <c r="BX31" s="113"/>
      <c r="BY31" s="113"/>
      <c r="BZ31" s="113">
        <f>データ!AB7</f>
        <v>86.8</v>
      </c>
      <c r="CA31" s="113"/>
      <c r="CB31" s="113"/>
      <c r="CC31" s="113"/>
      <c r="CD31" s="113"/>
      <c r="CE31" s="113"/>
      <c r="CF31" s="113"/>
      <c r="CG31" s="113"/>
      <c r="CH31" s="113"/>
      <c r="CI31" s="113"/>
      <c r="CJ31" s="113"/>
      <c r="CK31" s="113"/>
      <c r="CL31" s="113"/>
      <c r="CM31" s="113"/>
      <c r="CN31" s="113"/>
      <c r="CO31" s="113"/>
      <c r="CP31" s="113"/>
      <c r="CQ31" s="113"/>
      <c r="CR31" s="113"/>
      <c r="CS31" s="113">
        <f>データ!AC7</f>
        <v>96.2</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143</v>
      </c>
      <c r="JD31" s="115"/>
      <c r="JE31" s="115"/>
      <c r="JF31" s="115"/>
      <c r="JG31" s="115"/>
      <c r="JH31" s="115"/>
      <c r="JI31" s="115"/>
      <c r="JJ31" s="115"/>
      <c r="JK31" s="115"/>
      <c r="JL31" s="115"/>
      <c r="JM31" s="115"/>
      <c r="JN31" s="115"/>
      <c r="JO31" s="115"/>
      <c r="JP31" s="115"/>
      <c r="JQ31" s="115"/>
      <c r="JR31" s="115"/>
      <c r="JS31" s="115"/>
      <c r="JT31" s="115"/>
      <c r="JU31" s="116"/>
      <c r="JV31" s="114">
        <f>データ!DL7</f>
        <v>161</v>
      </c>
      <c r="JW31" s="115"/>
      <c r="JX31" s="115"/>
      <c r="JY31" s="115"/>
      <c r="JZ31" s="115"/>
      <c r="KA31" s="115"/>
      <c r="KB31" s="115"/>
      <c r="KC31" s="115"/>
      <c r="KD31" s="115"/>
      <c r="KE31" s="115"/>
      <c r="KF31" s="115"/>
      <c r="KG31" s="115"/>
      <c r="KH31" s="115"/>
      <c r="KI31" s="115"/>
      <c r="KJ31" s="115"/>
      <c r="KK31" s="115"/>
      <c r="KL31" s="115"/>
      <c r="KM31" s="115"/>
      <c r="KN31" s="116"/>
      <c r="KO31" s="114">
        <f>データ!DM7</f>
        <v>172</v>
      </c>
      <c r="KP31" s="115"/>
      <c r="KQ31" s="115"/>
      <c r="KR31" s="115"/>
      <c r="KS31" s="115"/>
      <c r="KT31" s="115"/>
      <c r="KU31" s="115"/>
      <c r="KV31" s="115"/>
      <c r="KW31" s="115"/>
      <c r="KX31" s="115"/>
      <c r="KY31" s="115"/>
      <c r="KZ31" s="115"/>
      <c r="LA31" s="115"/>
      <c r="LB31" s="115"/>
      <c r="LC31" s="115"/>
      <c r="LD31" s="115"/>
      <c r="LE31" s="115"/>
      <c r="LF31" s="115"/>
      <c r="LG31" s="116"/>
      <c r="LH31" s="114">
        <f>データ!DN7</f>
        <v>168</v>
      </c>
      <c r="LI31" s="115"/>
      <c r="LJ31" s="115"/>
      <c r="LK31" s="115"/>
      <c r="LL31" s="115"/>
      <c r="LM31" s="115"/>
      <c r="LN31" s="115"/>
      <c r="LO31" s="115"/>
      <c r="LP31" s="115"/>
      <c r="LQ31" s="115"/>
      <c r="LR31" s="115"/>
      <c r="LS31" s="115"/>
      <c r="LT31" s="115"/>
      <c r="LU31" s="115"/>
      <c r="LV31" s="115"/>
      <c r="LW31" s="115"/>
      <c r="LX31" s="115"/>
      <c r="LY31" s="115"/>
      <c r="LZ31" s="116"/>
      <c r="MA31" s="114">
        <f>データ!DO7</f>
        <v>163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111.3</v>
      </c>
      <c r="V32" s="113"/>
      <c r="W32" s="113"/>
      <c r="X32" s="113"/>
      <c r="Y32" s="113"/>
      <c r="Z32" s="113"/>
      <c r="AA32" s="113"/>
      <c r="AB32" s="113"/>
      <c r="AC32" s="113"/>
      <c r="AD32" s="113"/>
      <c r="AE32" s="113"/>
      <c r="AF32" s="113"/>
      <c r="AG32" s="113"/>
      <c r="AH32" s="113"/>
      <c r="AI32" s="113"/>
      <c r="AJ32" s="113"/>
      <c r="AK32" s="113"/>
      <c r="AL32" s="113"/>
      <c r="AM32" s="113"/>
      <c r="AN32" s="113">
        <f>データ!AE7</f>
        <v>158.80000000000001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120.9</v>
      </c>
      <c r="BH32" s="113"/>
      <c r="BI32" s="113"/>
      <c r="BJ32" s="113"/>
      <c r="BK32" s="113"/>
      <c r="BL32" s="113"/>
      <c r="BM32" s="113"/>
      <c r="BN32" s="113"/>
      <c r="BO32" s="113"/>
      <c r="BP32" s="113"/>
      <c r="BQ32" s="113"/>
      <c r="BR32" s="113"/>
      <c r="BS32" s="113"/>
      <c r="BT32" s="113"/>
      <c r="BU32" s="113"/>
      <c r="BV32" s="113"/>
      <c r="BW32" s="113"/>
      <c r="BX32" s="113"/>
      <c r="BY32" s="113"/>
      <c r="BZ32" s="113">
        <f>データ!AG7</f>
        <v>123.1</v>
      </c>
      <c r="CA32" s="113"/>
      <c r="CB32" s="113"/>
      <c r="CC32" s="113"/>
      <c r="CD32" s="113"/>
      <c r="CE32" s="113"/>
      <c r="CF32" s="113"/>
      <c r="CG32" s="113"/>
      <c r="CH32" s="113"/>
      <c r="CI32" s="113"/>
      <c r="CJ32" s="113"/>
      <c r="CK32" s="113"/>
      <c r="CL32" s="113"/>
      <c r="CM32" s="113"/>
      <c r="CN32" s="113"/>
      <c r="CO32" s="113"/>
      <c r="CP32" s="113"/>
      <c r="CQ32" s="113"/>
      <c r="CR32" s="113"/>
      <c r="CS32" s="113">
        <f>データ!AH7</f>
        <v>116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7.6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5.6</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153.80000000000001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163.5</v>
      </c>
      <c r="JW32" s="115"/>
      <c r="JX32" s="115"/>
      <c r="JY32" s="115"/>
      <c r="JZ32" s="115"/>
      <c r="KA32" s="115"/>
      <c r="KB32" s="115"/>
      <c r="KC32" s="115"/>
      <c r="KD32" s="115"/>
      <c r="KE32" s="115"/>
      <c r="KF32" s="115"/>
      <c r="KG32" s="115"/>
      <c r="KH32" s="115"/>
      <c r="KI32" s="115"/>
      <c r="KJ32" s="115"/>
      <c r="KK32" s="115"/>
      <c r="KL32" s="115"/>
      <c r="KM32" s="115"/>
      <c r="KN32" s="116"/>
      <c r="KO32" s="114">
        <f>データ!DR7</f>
        <v>178.3</v>
      </c>
      <c r="KP32" s="115"/>
      <c r="KQ32" s="115"/>
      <c r="KR32" s="115"/>
      <c r="KS32" s="115"/>
      <c r="KT32" s="115"/>
      <c r="KU32" s="115"/>
      <c r="KV32" s="115"/>
      <c r="KW32" s="115"/>
      <c r="KX32" s="115"/>
      <c r="KY32" s="115"/>
      <c r="KZ32" s="115"/>
      <c r="LA32" s="115"/>
      <c r="LB32" s="115"/>
      <c r="LC32" s="115"/>
      <c r="LD32" s="115"/>
      <c r="LE32" s="115"/>
      <c r="LF32" s="115"/>
      <c r="LG32" s="116"/>
      <c r="LH32" s="114">
        <f>データ!DS7</f>
        <v>181.9</v>
      </c>
      <c r="LI32" s="115"/>
      <c r="LJ32" s="115"/>
      <c r="LK32" s="115"/>
      <c r="LL32" s="115"/>
      <c r="LM32" s="115"/>
      <c r="LN32" s="115"/>
      <c r="LO32" s="115"/>
      <c r="LP32" s="115"/>
      <c r="LQ32" s="115"/>
      <c r="LR32" s="115"/>
      <c r="LS32" s="115"/>
      <c r="LT32" s="115"/>
      <c r="LU32" s="115"/>
      <c r="LV32" s="115"/>
      <c r="LW32" s="115"/>
      <c r="LX32" s="115"/>
      <c r="LY32" s="115"/>
      <c r="LZ32" s="116"/>
      <c r="MA32" s="114">
        <f>データ!DT7</f>
        <v>184.5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-41.3</v>
      </c>
      <c r="EM52" s="113"/>
      <c r="EN52" s="113"/>
      <c r="EO52" s="113"/>
      <c r="EP52" s="113"/>
      <c r="EQ52" s="113"/>
      <c r="ER52" s="113"/>
      <c r="ES52" s="113"/>
      <c r="ET52" s="113"/>
      <c r="EU52" s="113"/>
      <c r="EV52" s="113"/>
      <c r="EW52" s="113"/>
      <c r="EX52" s="113"/>
      <c r="EY52" s="113"/>
      <c r="EZ52" s="113"/>
      <c r="FA52" s="113"/>
      <c r="FB52" s="113"/>
      <c r="FC52" s="113"/>
      <c r="FD52" s="113"/>
      <c r="FE52" s="113">
        <f>データ!BG7</f>
        <v>18.2</v>
      </c>
      <c r="FF52" s="113"/>
      <c r="FG52" s="113"/>
      <c r="FH52" s="113"/>
      <c r="FI52" s="113"/>
      <c r="FJ52" s="113"/>
      <c r="FK52" s="113"/>
      <c r="FL52" s="113"/>
      <c r="FM52" s="113"/>
      <c r="FN52" s="113"/>
      <c r="FO52" s="113"/>
      <c r="FP52" s="113"/>
      <c r="FQ52" s="113"/>
      <c r="FR52" s="113"/>
      <c r="FS52" s="113"/>
      <c r="FT52" s="113"/>
      <c r="FU52" s="113"/>
      <c r="FV52" s="113"/>
      <c r="FW52" s="113"/>
      <c r="FX52" s="113">
        <f>データ!BH7</f>
        <v>1</v>
      </c>
      <c r="FY52" s="113"/>
      <c r="FZ52" s="113"/>
      <c r="GA52" s="113"/>
      <c r="GB52" s="113"/>
      <c r="GC52" s="113"/>
      <c r="GD52" s="113"/>
      <c r="GE52" s="113"/>
      <c r="GF52" s="113"/>
      <c r="GG52" s="113"/>
      <c r="GH52" s="113"/>
      <c r="GI52" s="113"/>
      <c r="GJ52" s="113"/>
      <c r="GK52" s="113"/>
      <c r="GL52" s="113"/>
      <c r="GM52" s="113"/>
      <c r="GN52" s="113"/>
      <c r="GO52" s="113"/>
      <c r="GP52" s="113"/>
      <c r="GQ52" s="113">
        <f>データ!BI7</f>
        <v>-7.1</v>
      </c>
      <c r="GR52" s="113"/>
      <c r="GS52" s="113"/>
      <c r="GT52" s="113"/>
      <c r="GU52" s="113"/>
      <c r="GV52" s="113"/>
      <c r="GW52" s="113"/>
      <c r="GX52" s="113"/>
      <c r="GY52" s="113"/>
      <c r="GZ52" s="113"/>
      <c r="HA52" s="113"/>
      <c r="HB52" s="113"/>
      <c r="HC52" s="113"/>
      <c r="HD52" s="113"/>
      <c r="HE52" s="113"/>
      <c r="HF52" s="113"/>
      <c r="HG52" s="113"/>
      <c r="HH52" s="113"/>
      <c r="HI52" s="113"/>
      <c r="HJ52" s="113">
        <f>データ!BJ7</f>
        <v>3.9</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-8024</v>
      </c>
      <c r="JD52" s="120"/>
      <c r="JE52" s="120"/>
      <c r="JF52" s="120"/>
      <c r="JG52" s="120"/>
      <c r="JH52" s="120"/>
      <c r="JI52" s="120"/>
      <c r="JJ52" s="120"/>
      <c r="JK52" s="120"/>
      <c r="JL52" s="120"/>
      <c r="JM52" s="120"/>
      <c r="JN52" s="120"/>
      <c r="JO52" s="120"/>
      <c r="JP52" s="120"/>
      <c r="JQ52" s="120"/>
      <c r="JR52" s="120"/>
      <c r="JS52" s="120"/>
      <c r="JT52" s="120"/>
      <c r="JU52" s="120"/>
      <c r="JV52" s="120">
        <f>データ!BR7</f>
        <v>4574</v>
      </c>
      <c r="JW52" s="120"/>
      <c r="JX52" s="120"/>
      <c r="JY52" s="120"/>
      <c r="JZ52" s="120"/>
      <c r="KA52" s="120"/>
      <c r="KB52" s="120"/>
      <c r="KC52" s="120"/>
      <c r="KD52" s="120"/>
      <c r="KE52" s="120"/>
      <c r="KF52" s="120"/>
      <c r="KG52" s="120"/>
      <c r="KH52" s="120"/>
      <c r="KI52" s="120"/>
      <c r="KJ52" s="120"/>
      <c r="KK52" s="120"/>
      <c r="KL52" s="120"/>
      <c r="KM52" s="120"/>
      <c r="KN52" s="120"/>
      <c r="KO52" s="120">
        <f>データ!BS7</f>
        <v>349</v>
      </c>
      <c r="KP52" s="120"/>
      <c r="KQ52" s="120"/>
      <c r="KR52" s="120"/>
      <c r="KS52" s="120"/>
      <c r="KT52" s="120"/>
      <c r="KU52" s="120"/>
      <c r="KV52" s="120"/>
      <c r="KW52" s="120"/>
      <c r="KX52" s="120"/>
      <c r="KY52" s="120"/>
      <c r="KZ52" s="120"/>
      <c r="LA52" s="120"/>
      <c r="LB52" s="120"/>
      <c r="LC52" s="120"/>
      <c r="LD52" s="120"/>
      <c r="LE52" s="120"/>
      <c r="LF52" s="120"/>
      <c r="LG52" s="120"/>
      <c r="LH52" s="120">
        <f>データ!BT7</f>
        <v>-1838</v>
      </c>
      <c r="LI52" s="120"/>
      <c r="LJ52" s="120"/>
      <c r="LK52" s="120"/>
      <c r="LL52" s="120"/>
      <c r="LM52" s="120"/>
      <c r="LN52" s="120"/>
      <c r="LO52" s="120"/>
      <c r="LP52" s="120"/>
      <c r="LQ52" s="120"/>
      <c r="LR52" s="120"/>
      <c r="LS52" s="120"/>
      <c r="LT52" s="120"/>
      <c r="LU52" s="120"/>
      <c r="LV52" s="120"/>
      <c r="LW52" s="120"/>
      <c r="LX52" s="120"/>
      <c r="LY52" s="120"/>
      <c r="LZ52" s="120"/>
      <c r="MA52" s="120">
        <f>データ!BU7</f>
        <v>1218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-81</v>
      </c>
      <c r="EM53" s="113"/>
      <c r="EN53" s="113"/>
      <c r="EO53" s="113"/>
      <c r="EP53" s="113"/>
      <c r="EQ53" s="113"/>
      <c r="ER53" s="113"/>
      <c r="ES53" s="113"/>
      <c r="ET53" s="113"/>
      <c r="EU53" s="113"/>
      <c r="EV53" s="113"/>
      <c r="EW53" s="113"/>
      <c r="EX53" s="113"/>
      <c r="EY53" s="113"/>
      <c r="EZ53" s="113"/>
      <c r="FA53" s="113"/>
      <c r="FB53" s="113"/>
      <c r="FC53" s="113"/>
      <c r="FD53" s="113"/>
      <c r="FE53" s="113">
        <f>データ!BL7</f>
        <v>-25.1</v>
      </c>
      <c r="FF53" s="113"/>
      <c r="FG53" s="113"/>
      <c r="FH53" s="113"/>
      <c r="FI53" s="113"/>
      <c r="FJ53" s="113"/>
      <c r="FK53" s="113"/>
      <c r="FL53" s="113"/>
      <c r="FM53" s="113"/>
      <c r="FN53" s="113"/>
      <c r="FO53" s="113"/>
      <c r="FP53" s="113"/>
      <c r="FQ53" s="113"/>
      <c r="FR53" s="113"/>
      <c r="FS53" s="113"/>
      <c r="FT53" s="113"/>
      <c r="FU53" s="113"/>
      <c r="FV53" s="113"/>
      <c r="FW53" s="113"/>
      <c r="FX53" s="113">
        <f>データ!BM7</f>
        <v>-18</v>
      </c>
      <c r="FY53" s="113"/>
      <c r="FZ53" s="113"/>
      <c r="GA53" s="113"/>
      <c r="GB53" s="113"/>
      <c r="GC53" s="113"/>
      <c r="GD53" s="113"/>
      <c r="GE53" s="113"/>
      <c r="GF53" s="113"/>
      <c r="GG53" s="113"/>
      <c r="GH53" s="113"/>
      <c r="GI53" s="113"/>
      <c r="GJ53" s="113"/>
      <c r="GK53" s="113"/>
      <c r="GL53" s="113"/>
      <c r="GM53" s="113"/>
      <c r="GN53" s="113"/>
      <c r="GO53" s="113"/>
      <c r="GP53" s="113"/>
      <c r="GQ53" s="113">
        <f>データ!BN7</f>
        <v>-20.7</v>
      </c>
      <c r="GR53" s="113"/>
      <c r="GS53" s="113"/>
      <c r="GT53" s="113"/>
      <c r="GU53" s="113"/>
      <c r="GV53" s="113"/>
      <c r="GW53" s="113"/>
      <c r="GX53" s="113"/>
      <c r="GY53" s="113"/>
      <c r="GZ53" s="113"/>
      <c r="HA53" s="113"/>
      <c r="HB53" s="113"/>
      <c r="HC53" s="113"/>
      <c r="HD53" s="113"/>
      <c r="HE53" s="113"/>
      <c r="HF53" s="113"/>
      <c r="HG53" s="113"/>
      <c r="HH53" s="113"/>
      <c r="HI53" s="113"/>
      <c r="HJ53" s="113">
        <f>データ!BO7</f>
        <v>-20</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128</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40000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84.4</v>
      </c>
      <c r="KB77" s="115"/>
      <c r="KC77" s="115"/>
      <c r="KD77" s="115"/>
      <c r="KE77" s="115"/>
      <c r="KF77" s="115"/>
      <c r="KG77" s="115"/>
      <c r="KH77" s="115"/>
      <c r="KI77" s="115"/>
      <c r="KJ77" s="115"/>
      <c r="KK77" s="115"/>
      <c r="KL77" s="115"/>
      <c r="KM77" s="115"/>
      <c r="KN77" s="115"/>
      <c r="KO77" s="116"/>
      <c r="KP77" s="114">
        <f>データ!DA7</f>
        <v>62.8</v>
      </c>
      <c r="KQ77" s="115"/>
      <c r="KR77" s="115"/>
      <c r="KS77" s="115"/>
      <c r="KT77" s="115"/>
      <c r="KU77" s="115"/>
      <c r="KV77" s="115"/>
      <c r="KW77" s="115"/>
      <c r="KX77" s="115"/>
      <c r="KY77" s="115"/>
      <c r="KZ77" s="115"/>
      <c r="LA77" s="115"/>
      <c r="LB77" s="115"/>
      <c r="LC77" s="115"/>
      <c r="LD77" s="116"/>
      <c r="LE77" s="114">
        <f>データ!DB7</f>
        <v>47.6</v>
      </c>
      <c r="LF77" s="115"/>
      <c r="LG77" s="115"/>
      <c r="LH77" s="115"/>
      <c r="LI77" s="115"/>
      <c r="LJ77" s="115"/>
      <c r="LK77" s="115"/>
      <c r="LL77" s="115"/>
      <c r="LM77" s="115"/>
      <c r="LN77" s="115"/>
      <c r="LO77" s="115"/>
      <c r="LP77" s="115"/>
      <c r="LQ77" s="115"/>
      <c r="LR77" s="115"/>
      <c r="LS77" s="116"/>
      <c r="LT77" s="114">
        <f>データ!DC7</f>
        <v>34.5</v>
      </c>
      <c r="LU77" s="115"/>
      <c r="LV77" s="115"/>
      <c r="LW77" s="115"/>
      <c r="LX77" s="115"/>
      <c r="LY77" s="115"/>
      <c r="LZ77" s="115"/>
      <c r="MA77" s="115"/>
      <c r="MB77" s="115"/>
      <c r="MC77" s="115"/>
      <c r="MD77" s="115"/>
      <c r="ME77" s="115"/>
      <c r="MF77" s="115"/>
      <c r="MG77" s="115"/>
      <c r="MH77" s="116"/>
      <c r="MI77" s="114">
        <f>データ!DD7</f>
        <v>24.4</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88</v>
      </c>
      <c r="KB78" s="115"/>
      <c r="KC78" s="115"/>
      <c r="KD78" s="115"/>
      <c r="KE78" s="115"/>
      <c r="KF78" s="115"/>
      <c r="KG78" s="115"/>
      <c r="KH78" s="115"/>
      <c r="KI78" s="115"/>
      <c r="KJ78" s="115"/>
      <c r="KK78" s="115"/>
      <c r="KL78" s="115"/>
      <c r="KM78" s="115"/>
      <c r="KN78" s="115"/>
      <c r="KO78" s="116"/>
      <c r="KP78" s="114">
        <f>データ!DF7</f>
        <v>77.3</v>
      </c>
      <c r="KQ78" s="115"/>
      <c r="KR78" s="115"/>
      <c r="KS78" s="115"/>
      <c r="KT78" s="115"/>
      <c r="KU78" s="115"/>
      <c r="KV78" s="115"/>
      <c r="KW78" s="115"/>
      <c r="KX78" s="115"/>
      <c r="KY78" s="115"/>
      <c r="KZ78" s="115"/>
      <c r="LA78" s="115"/>
      <c r="LB78" s="115"/>
      <c r="LC78" s="115"/>
      <c r="LD78" s="116"/>
      <c r="LE78" s="114">
        <f>データ!DG7</f>
        <v>51.8</v>
      </c>
      <c r="LF78" s="115"/>
      <c r="LG78" s="115"/>
      <c r="LH78" s="115"/>
      <c r="LI78" s="115"/>
      <c r="LJ78" s="115"/>
      <c r="LK78" s="115"/>
      <c r="LL78" s="115"/>
      <c r="LM78" s="115"/>
      <c r="LN78" s="115"/>
      <c r="LO78" s="115"/>
      <c r="LP78" s="115"/>
      <c r="LQ78" s="115"/>
      <c r="LR78" s="115"/>
      <c r="LS78" s="116"/>
      <c r="LT78" s="114">
        <f>データ!DH7</f>
        <v>45.3</v>
      </c>
      <c r="LU78" s="115"/>
      <c r="LV78" s="115"/>
      <c r="LW78" s="115"/>
      <c r="LX78" s="115"/>
      <c r="LY78" s="115"/>
      <c r="LZ78" s="115"/>
      <c r="MA78" s="115"/>
      <c r="MB78" s="115"/>
      <c r="MC78" s="115"/>
      <c r="MD78" s="115"/>
      <c r="ME78" s="115"/>
      <c r="MF78" s="115"/>
      <c r="MG78" s="115"/>
      <c r="MH78" s="116"/>
      <c r="MI78" s="114">
        <f>データ!DI7</f>
        <v>30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XcrcYIzEKv5Cm05HLMa988Si+EU/Vkh5pE6htR19OnwqVlD7+FXBvBgSgWb8vRqDgWjlpAoqf/RHQmS7vJv0A==" saltValue="gZ0rlaL5WAa4auk7ZNjLJ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101</v>
      </c>
      <c r="AV5" s="47" t="s">
        <v>90</v>
      </c>
      <c r="AW5" s="47" t="s">
        <v>91</v>
      </c>
      <c r="AX5" s="47" t="s">
        <v>92</v>
      </c>
      <c r="AY5" s="47" t="s">
        <v>102</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103</v>
      </c>
      <c r="BT5" s="47" t="s">
        <v>92</v>
      </c>
      <c r="BU5" s="47" t="s">
        <v>93</v>
      </c>
      <c r="BV5" s="47" t="s">
        <v>94</v>
      </c>
      <c r="BW5" s="47" t="s">
        <v>95</v>
      </c>
      <c r="BX5" s="47" t="s">
        <v>96</v>
      </c>
      <c r="BY5" s="47" t="s">
        <v>97</v>
      </c>
      <c r="BZ5" s="47" t="s">
        <v>98</v>
      </c>
      <c r="CA5" s="47" t="s">
        <v>99</v>
      </c>
      <c r="CB5" s="47" t="s">
        <v>101</v>
      </c>
      <c r="CC5" s="47" t="s">
        <v>90</v>
      </c>
      <c r="CD5" s="47" t="s">
        <v>103</v>
      </c>
      <c r="CE5" s="47" t="s">
        <v>92</v>
      </c>
      <c r="CF5" s="47" t="s">
        <v>102</v>
      </c>
      <c r="CG5" s="47" t="s">
        <v>94</v>
      </c>
      <c r="CH5" s="47" t="s">
        <v>95</v>
      </c>
      <c r="CI5" s="47" t="s">
        <v>96</v>
      </c>
      <c r="CJ5" s="47" t="s">
        <v>97</v>
      </c>
      <c r="CK5" s="47" t="s">
        <v>98</v>
      </c>
      <c r="CL5" s="47" t="s">
        <v>99</v>
      </c>
      <c r="CM5" s="145"/>
      <c r="CN5" s="145"/>
      <c r="CO5" s="47" t="s">
        <v>89</v>
      </c>
      <c r="CP5" s="47" t="s">
        <v>104</v>
      </c>
      <c r="CQ5" s="47" t="s">
        <v>103</v>
      </c>
      <c r="CR5" s="47" t="s">
        <v>92</v>
      </c>
      <c r="CS5" s="47" t="s">
        <v>93</v>
      </c>
      <c r="CT5" s="47" t="s">
        <v>94</v>
      </c>
      <c r="CU5" s="47" t="s">
        <v>95</v>
      </c>
      <c r="CV5" s="47" t="s">
        <v>96</v>
      </c>
      <c r="CW5" s="47" t="s">
        <v>97</v>
      </c>
      <c r="CX5" s="47" t="s">
        <v>98</v>
      </c>
      <c r="CY5" s="47" t="s">
        <v>99</v>
      </c>
      <c r="CZ5" s="47" t="s">
        <v>101</v>
      </c>
      <c r="DA5" s="47" t="s">
        <v>90</v>
      </c>
      <c r="DB5" s="47" t="s">
        <v>91</v>
      </c>
      <c r="DC5" s="47" t="s">
        <v>92</v>
      </c>
      <c r="DD5" s="47" t="s">
        <v>93</v>
      </c>
      <c r="DE5" s="47" t="s">
        <v>94</v>
      </c>
      <c r="DF5" s="47" t="s">
        <v>95</v>
      </c>
      <c r="DG5" s="47" t="s">
        <v>96</v>
      </c>
      <c r="DH5" s="47" t="s">
        <v>97</v>
      </c>
      <c r="DI5" s="47" t="s">
        <v>98</v>
      </c>
      <c r="DJ5" s="47" t="s">
        <v>35</v>
      </c>
      <c r="DK5" s="47" t="s">
        <v>89</v>
      </c>
      <c r="DL5" s="47" t="s">
        <v>90</v>
      </c>
      <c r="DM5" s="47" t="s">
        <v>103</v>
      </c>
      <c r="DN5" s="47" t="s">
        <v>92</v>
      </c>
      <c r="DO5" s="47" t="s">
        <v>102</v>
      </c>
      <c r="DP5" s="47" t="s">
        <v>94</v>
      </c>
      <c r="DQ5" s="47" t="s">
        <v>95</v>
      </c>
      <c r="DR5" s="47" t="s">
        <v>96</v>
      </c>
      <c r="DS5" s="47" t="s">
        <v>97</v>
      </c>
      <c r="DT5" s="47" t="s">
        <v>98</v>
      </c>
      <c r="DU5" s="47" t="s">
        <v>99</v>
      </c>
    </row>
    <row r="6" spans="1:125" s="54" customFormat="1" x14ac:dyDescent="0.2">
      <c r="A6" s="37" t="s">
        <v>105</v>
      </c>
      <c r="B6" s="48">
        <f>B8</f>
        <v>2024</v>
      </c>
      <c r="C6" s="48">
        <f t="shared" ref="C6:X6" si="1">C8</f>
        <v>352152</v>
      </c>
      <c r="D6" s="48">
        <f t="shared" si="1"/>
        <v>47</v>
      </c>
      <c r="E6" s="48">
        <f t="shared" si="1"/>
        <v>14</v>
      </c>
      <c r="F6" s="48">
        <f t="shared" si="1"/>
        <v>0</v>
      </c>
      <c r="G6" s="48">
        <f t="shared" si="1"/>
        <v>1</v>
      </c>
      <c r="H6" s="48" t="str">
        <f>SUBSTITUTE(H8,"　","")</f>
        <v>山口県周南市</v>
      </c>
      <c r="I6" s="48" t="str">
        <f t="shared" si="1"/>
        <v>周南市営徳山駅前駐車場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54</v>
      </c>
      <c r="S6" s="50" t="str">
        <f t="shared" si="1"/>
        <v>駅</v>
      </c>
      <c r="T6" s="50" t="str">
        <f t="shared" si="1"/>
        <v>無</v>
      </c>
      <c r="U6" s="51">
        <f t="shared" si="1"/>
        <v>3878</v>
      </c>
      <c r="V6" s="51">
        <f t="shared" si="1"/>
        <v>100</v>
      </c>
      <c r="W6" s="51">
        <f t="shared" si="1"/>
        <v>200</v>
      </c>
      <c r="X6" s="50" t="str">
        <f t="shared" si="1"/>
        <v>利用料金制</v>
      </c>
      <c r="Y6" s="52">
        <f>IF(Y8="-",NA(),Y8)</f>
        <v>65.400000000000006</v>
      </c>
      <c r="Z6" s="52">
        <f t="shared" ref="Z6:AH6" si="2">IF(Z8="-",NA(),Z8)</f>
        <v>110.6</v>
      </c>
      <c r="AA6" s="52">
        <f t="shared" si="2"/>
        <v>92.5</v>
      </c>
      <c r="AB6" s="52">
        <f t="shared" si="2"/>
        <v>86.8</v>
      </c>
      <c r="AC6" s="52">
        <f t="shared" si="2"/>
        <v>96.2</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-41.3</v>
      </c>
      <c r="BG6" s="52">
        <f t="shared" ref="BG6:BO6" si="5">IF(BG8="-",NA(),BG8)</f>
        <v>18.2</v>
      </c>
      <c r="BH6" s="52">
        <f t="shared" si="5"/>
        <v>1</v>
      </c>
      <c r="BI6" s="52">
        <f t="shared" si="5"/>
        <v>-7.1</v>
      </c>
      <c r="BJ6" s="52">
        <f t="shared" si="5"/>
        <v>3.9</v>
      </c>
      <c r="BK6" s="52">
        <f t="shared" si="5"/>
        <v>-81</v>
      </c>
      <c r="BL6" s="52">
        <f t="shared" si="5"/>
        <v>-25.1</v>
      </c>
      <c r="BM6" s="52">
        <f t="shared" si="5"/>
        <v>-18</v>
      </c>
      <c r="BN6" s="52">
        <f t="shared" si="5"/>
        <v>-20.7</v>
      </c>
      <c r="BO6" s="52">
        <f t="shared" si="5"/>
        <v>-20</v>
      </c>
      <c r="BP6" s="49" t="str">
        <f>IF(BP8="-","",IF(BP8="-","【-】","【"&amp;SUBSTITUTE(TEXT(BP8,"#,##0.0"),"-","△")&amp;"】"))</f>
        <v>【2.0】</v>
      </c>
      <c r="BQ6" s="53">
        <f>IF(BQ8="-",NA(),BQ8)</f>
        <v>-8024</v>
      </c>
      <c r="BR6" s="53">
        <f t="shared" ref="BR6:BZ6" si="6">IF(BR8="-",NA(),BR8)</f>
        <v>4574</v>
      </c>
      <c r="BS6" s="53">
        <f t="shared" si="6"/>
        <v>349</v>
      </c>
      <c r="BT6" s="53">
        <f t="shared" si="6"/>
        <v>-1838</v>
      </c>
      <c r="BU6" s="53">
        <f t="shared" si="6"/>
        <v>1218</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106</v>
      </c>
      <c r="CM6" s="51">
        <f t="shared" ref="CM6:CN6" si="7">CM8</f>
        <v>0</v>
      </c>
      <c r="CN6" s="51">
        <f t="shared" si="7"/>
        <v>40000</v>
      </c>
      <c r="CO6" s="52"/>
      <c r="CP6" s="52"/>
      <c r="CQ6" s="52"/>
      <c r="CR6" s="52"/>
      <c r="CS6" s="52"/>
      <c r="CT6" s="52"/>
      <c r="CU6" s="52"/>
      <c r="CV6" s="52"/>
      <c r="CW6" s="52"/>
      <c r="CX6" s="52"/>
      <c r="CY6" s="49" t="s">
        <v>106</v>
      </c>
      <c r="CZ6" s="52">
        <f>IF(CZ8="-",NA(),CZ8)</f>
        <v>84.4</v>
      </c>
      <c r="DA6" s="52">
        <f t="shared" ref="DA6:DI6" si="8">IF(DA8="-",NA(),DA8)</f>
        <v>62.8</v>
      </c>
      <c r="DB6" s="52">
        <f t="shared" si="8"/>
        <v>47.6</v>
      </c>
      <c r="DC6" s="52">
        <f t="shared" si="8"/>
        <v>34.5</v>
      </c>
      <c r="DD6" s="52">
        <f t="shared" si="8"/>
        <v>24.4</v>
      </c>
      <c r="DE6" s="52">
        <f t="shared" si="8"/>
        <v>88</v>
      </c>
      <c r="DF6" s="52">
        <f t="shared" si="8"/>
        <v>77.3</v>
      </c>
      <c r="DG6" s="52">
        <f t="shared" si="8"/>
        <v>51.8</v>
      </c>
      <c r="DH6" s="52">
        <f t="shared" si="8"/>
        <v>45.3</v>
      </c>
      <c r="DI6" s="52">
        <f t="shared" si="8"/>
        <v>30</v>
      </c>
      <c r="DJ6" s="49" t="str">
        <f>IF(DJ8="-","",IF(DJ8="-","【-】","【"&amp;SUBSTITUTE(TEXT(DJ8,"#,##0.0"),"-","△")&amp;"】"))</f>
        <v>【73.4】</v>
      </c>
      <c r="DK6" s="52">
        <f>IF(DK8="-",NA(),DK8)</f>
        <v>143</v>
      </c>
      <c r="DL6" s="52">
        <f t="shared" ref="DL6:DT6" si="9">IF(DL8="-",NA(),DL8)</f>
        <v>161</v>
      </c>
      <c r="DM6" s="52">
        <f t="shared" si="9"/>
        <v>172</v>
      </c>
      <c r="DN6" s="52">
        <f t="shared" si="9"/>
        <v>168</v>
      </c>
      <c r="DO6" s="52">
        <f t="shared" si="9"/>
        <v>163</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107</v>
      </c>
      <c r="B7" s="48">
        <f t="shared" ref="B7:X7" si="10">B8</f>
        <v>2024</v>
      </c>
      <c r="C7" s="48">
        <f t="shared" si="10"/>
        <v>352152</v>
      </c>
      <c r="D7" s="48">
        <f t="shared" si="10"/>
        <v>47</v>
      </c>
      <c r="E7" s="48">
        <f t="shared" si="10"/>
        <v>14</v>
      </c>
      <c r="F7" s="48">
        <f t="shared" si="10"/>
        <v>0</v>
      </c>
      <c r="G7" s="48">
        <f t="shared" si="10"/>
        <v>1</v>
      </c>
      <c r="H7" s="48" t="str">
        <f t="shared" si="10"/>
        <v>山口県　周南市</v>
      </c>
      <c r="I7" s="48" t="str">
        <f t="shared" si="10"/>
        <v>周南市営徳山駅前駐車場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54</v>
      </c>
      <c r="S7" s="50" t="str">
        <f t="shared" si="10"/>
        <v>駅</v>
      </c>
      <c r="T7" s="50" t="str">
        <f t="shared" si="10"/>
        <v>無</v>
      </c>
      <c r="U7" s="51">
        <f t="shared" si="10"/>
        <v>3878</v>
      </c>
      <c r="V7" s="51">
        <f t="shared" si="10"/>
        <v>100</v>
      </c>
      <c r="W7" s="51">
        <f t="shared" si="10"/>
        <v>200</v>
      </c>
      <c r="X7" s="50" t="str">
        <f t="shared" si="10"/>
        <v>利用料金制</v>
      </c>
      <c r="Y7" s="52">
        <f>Y8</f>
        <v>65.400000000000006</v>
      </c>
      <c r="Z7" s="52">
        <f t="shared" ref="Z7:AH7" si="11">Z8</f>
        <v>110.6</v>
      </c>
      <c r="AA7" s="52">
        <f t="shared" si="11"/>
        <v>92.5</v>
      </c>
      <c r="AB7" s="52">
        <f t="shared" si="11"/>
        <v>86.8</v>
      </c>
      <c r="AC7" s="52">
        <f t="shared" si="11"/>
        <v>96.2</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-41.3</v>
      </c>
      <c r="BG7" s="52">
        <f t="shared" ref="BG7:BO7" si="14">BG8</f>
        <v>18.2</v>
      </c>
      <c r="BH7" s="52">
        <f t="shared" si="14"/>
        <v>1</v>
      </c>
      <c r="BI7" s="52">
        <f t="shared" si="14"/>
        <v>-7.1</v>
      </c>
      <c r="BJ7" s="52">
        <f t="shared" si="14"/>
        <v>3.9</v>
      </c>
      <c r="BK7" s="52">
        <f t="shared" si="14"/>
        <v>-81</v>
      </c>
      <c r="BL7" s="52">
        <f t="shared" si="14"/>
        <v>-25.1</v>
      </c>
      <c r="BM7" s="52">
        <f t="shared" si="14"/>
        <v>-18</v>
      </c>
      <c r="BN7" s="52">
        <f t="shared" si="14"/>
        <v>-20.7</v>
      </c>
      <c r="BO7" s="52">
        <f t="shared" si="14"/>
        <v>-20</v>
      </c>
      <c r="BP7" s="49"/>
      <c r="BQ7" s="53">
        <f>BQ8</f>
        <v>-8024</v>
      </c>
      <c r="BR7" s="53">
        <f t="shared" ref="BR7:BZ7" si="15">BR8</f>
        <v>4574</v>
      </c>
      <c r="BS7" s="53">
        <f t="shared" si="15"/>
        <v>349</v>
      </c>
      <c r="BT7" s="53">
        <f t="shared" si="15"/>
        <v>-1838</v>
      </c>
      <c r="BU7" s="53">
        <f t="shared" si="15"/>
        <v>1218</v>
      </c>
      <c r="BV7" s="53">
        <f t="shared" si="15"/>
        <v>4836</v>
      </c>
      <c r="BW7" s="53">
        <f t="shared" si="15"/>
        <v>37213</v>
      </c>
      <c r="BX7" s="53">
        <f t="shared" si="15"/>
        <v>17293</v>
      </c>
      <c r="BY7" s="53">
        <f t="shared" si="15"/>
        <v>15316</v>
      </c>
      <c r="BZ7" s="53">
        <f t="shared" si="15"/>
        <v>8831</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40000</v>
      </c>
      <c r="CO7" s="52" t="s">
        <v>108</v>
      </c>
      <c r="CP7" s="52" t="s">
        <v>108</v>
      </c>
      <c r="CQ7" s="52" t="s">
        <v>108</v>
      </c>
      <c r="CR7" s="52" t="s">
        <v>108</v>
      </c>
      <c r="CS7" s="52" t="s">
        <v>108</v>
      </c>
      <c r="CT7" s="52" t="s">
        <v>108</v>
      </c>
      <c r="CU7" s="52" t="s">
        <v>108</v>
      </c>
      <c r="CV7" s="52" t="s">
        <v>108</v>
      </c>
      <c r="CW7" s="52" t="s">
        <v>108</v>
      </c>
      <c r="CX7" s="52" t="s">
        <v>109</v>
      </c>
      <c r="CY7" s="49"/>
      <c r="CZ7" s="52">
        <f>CZ8</f>
        <v>84.4</v>
      </c>
      <c r="DA7" s="52">
        <f t="shared" ref="DA7:DI7" si="16">DA8</f>
        <v>62.8</v>
      </c>
      <c r="DB7" s="52">
        <f t="shared" si="16"/>
        <v>47.6</v>
      </c>
      <c r="DC7" s="52">
        <f t="shared" si="16"/>
        <v>34.5</v>
      </c>
      <c r="DD7" s="52">
        <f t="shared" si="16"/>
        <v>24.4</v>
      </c>
      <c r="DE7" s="52">
        <f t="shared" si="16"/>
        <v>88</v>
      </c>
      <c r="DF7" s="52">
        <f t="shared" si="16"/>
        <v>77.3</v>
      </c>
      <c r="DG7" s="52">
        <f t="shared" si="16"/>
        <v>51.8</v>
      </c>
      <c r="DH7" s="52">
        <f t="shared" si="16"/>
        <v>45.3</v>
      </c>
      <c r="DI7" s="52">
        <f t="shared" si="16"/>
        <v>30</v>
      </c>
      <c r="DJ7" s="49"/>
      <c r="DK7" s="52">
        <f>DK8</f>
        <v>143</v>
      </c>
      <c r="DL7" s="52">
        <f t="shared" ref="DL7:DT7" si="17">DL8</f>
        <v>161</v>
      </c>
      <c r="DM7" s="52">
        <f t="shared" si="17"/>
        <v>172</v>
      </c>
      <c r="DN7" s="52">
        <f t="shared" si="17"/>
        <v>168</v>
      </c>
      <c r="DO7" s="52">
        <f t="shared" si="17"/>
        <v>163</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352152</v>
      </c>
      <c r="D8" s="55">
        <v>47</v>
      </c>
      <c r="E8" s="55">
        <v>14</v>
      </c>
      <c r="F8" s="55">
        <v>0</v>
      </c>
      <c r="G8" s="55">
        <v>1</v>
      </c>
      <c r="H8" s="55" t="s">
        <v>110</v>
      </c>
      <c r="I8" s="55" t="s">
        <v>111</v>
      </c>
      <c r="J8" s="55" t="s">
        <v>112</v>
      </c>
      <c r="K8" s="55" t="s">
        <v>113</v>
      </c>
      <c r="L8" s="55" t="s">
        <v>114</v>
      </c>
      <c r="M8" s="55" t="s">
        <v>115</v>
      </c>
      <c r="N8" s="55" t="s">
        <v>116</v>
      </c>
      <c r="O8" s="56" t="s">
        <v>117</v>
      </c>
      <c r="P8" s="57" t="s">
        <v>118</v>
      </c>
      <c r="Q8" s="57" t="s">
        <v>119</v>
      </c>
      <c r="R8" s="58">
        <v>54</v>
      </c>
      <c r="S8" s="57" t="s">
        <v>120</v>
      </c>
      <c r="T8" s="57" t="s">
        <v>121</v>
      </c>
      <c r="U8" s="58">
        <v>3878</v>
      </c>
      <c r="V8" s="58">
        <v>100</v>
      </c>
      <c r="W8" s="58">
        <v>200</v>
      </c>
      <c r="X8" s="57" t="s">
        <v>122</v>
      </c>
      <c r="Y8" s="59">
        <v>65.400000000000006</v>
      </c>
      <c r="Z8" s="59">
        <v>110.6</v>
      </c>
      <c r="AA8" s="59">
        <v>92.5</v>
      </c>
      <c r="AB8" s="59">
        <v>86.8</v>
      </c>
      <c r="AC8" s="59">
        <v>96.2</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-41.3</v>
      </c>
      <c r="BG8" s="59">
        <v>18.2</v>
      </c>
      <c r="BH8" s="59">
        <v>1</v>
      </c>
      <c r="BI8" s="59">
        <v>-7.1</v>
      </c>
      <c r="BJ8" s="59">
        <v>3.9</v>
      </c>
      <c r="BK8" s="59">
        <v>-81</v>
      </c>
      <c r="BL8" s="59">
        <v>-25.1</v>
      </c>
      <c r="BM8" s="59">
        <v>-18</v>
      </c>
      <c r="BN8" s="59">
        <v>-20.7</v>
      </c>
      <c r="BO8" s="59">
        <v>-20</v>
      </c>
      <c r="BP8" s="56">
        <v>2</v>
      </c>
      <c r="BQ8" s="60">
        <v>-8024</v>
      </c>
      <c r="BR8" s="60">
        <v>4574</v>
      </c>
      <c r="BS8" s="60">
        <v>349</v>
      </c>
      <c r="BT8" s="61">
        <v>-1838</v>
      </c>
      <c r="BU8" s="61">
        <v>1218</v>
      </c>
      <c r="BV8" s="60">
        <v>4836</v>
      </c>
      <c r="BW8" s="60">
        <v>37213</v>
      </c>
      <c r="BX8" s="60">
        <v>17293</v>
      </c>
      <c r="BY8" s="60">
        <v>15316</v>
      </c>
      <c r="BZ8" s="60">
        <v>8831</v>
      </c>
      <c r="CA8" s="58">
        <v>10905</v>
      </c>
      <c r="CB8" s="59" t="s">
        <v>114</v>
      </c>
      <c r="CC8" s="59" t="s">
        <v>114</v>
      </c>
      <c r="CD8" s="59" t="s">
        <v>114</v>
      </c>
      <c r="CE8" s="59" t="s">
        <v>114</v>
      </c>
      <c r="CF8" s="59" t="s">
        <v>114</v>
      </c>
      <c r="CG8" s="59" t="s">
        <v>114</v>
      </c>
      <c r="CH8" s="59" t="s">
        <v>114</v>
      </c>
      <c r="CI8" s="59" t="s">
        <v>114</v>
      </c>
      <c r="CJ8" s="59" t="s">
        <v>114</v>
      </c>
      <c r="CK8" s="59" t="s">
        <v>114</v>
      </c>
      <c r="CL8" s="56" t="s">
        <v>114</v>
      </c>
      <c r="CM8" s="58">
        <v>0</v>
      </c>
      <c r="CN8" s="58">
        <v>40000</v>
      </c>
      <c r="CO8" s="59" t="s">
        <v>114</v>
      </c>
      <c r="CP8" s="59" t="s">
        <v>114</v>
      </c>
      <c r="CQ8" s="59" t="s">
        <v>114</v>
      </c>
      <c r="CR8" s="59" t="s">
        <v>114</v>
      </c>
      <c r="CS8" s="59" t="s">
        <v>114</v>
      </c>
      <c r="CT8" s="59" t="s">
        <v>114</v>
      </c>
      <c r="CU8" s="59" t="s">
        <v>114</v>
      </c>
      <c r="CV8" s="59" t="s">
        <v>114</v>
      </c>
      <c r="CW8" s="59" t="s">
        <v>114</v>
      </c>
      <c r="CX8" s="59" t="s">
        <v>114</v>
      </c>
      <c r="CY8" s="56" t="s">
        <v>114</v>
      </c>
      <c r="CZ8" s="59">
        <v>84.4</v>
      </c>
      <c r="DA8" s="59">
        <v>62.8</v>
      </c>
      <c r="DB8" s="59">
        <v>47.6</v>
      </c>
      <c r="DC8" s="59">
        <v>34.5</v>
      </c>
      <c r="DD8" s="59">
        <v>24.4</v>
      </c>
      <c r="DE8" s="59">
        <v>88</v>
      </c>
      <c r="DF8" s="59">
        <v>77.3</v>
      </c>
      <c r="DG8" s="59">
        <v>51.8</v>
      </c>
      <c r="DH8" s="59">
        <v>45.3</v>
      </c>
      <c r="DI8" s="59">
        <v>30</v>
      </c>
      <c r="DJ8" s="56">
        <v>73.400000000000006</v>
      </c>
      <c r="DK8" s="59">
        <v>143</v>
      </c>
      <c r="DL8" s="59">
        <v>161</v>
      </c>
      <c r="DM8" s="59">
        <v>172</v>
      </c>
      <c r="DN8" s="59">
        <v>168</v>
      </c>
      <c r="DO8" s="59">
        <v>163</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吉安　章恵</cp:lastModifiedBy>
  <cp:lastPrinted>2026-02-06T04:39:43Z</cp:lastPrinted>
  <dcterms:created xsi:type="dcterms:W3CDTF">2025-12-12T09:32:45Z</dcterms:created>
  <dcterms:modified xsi:type="dcterms:W3CDTF">2026-02-06T04:39:44Z</dcterms:modified>
  <cp:category/>
</cp:coreProperties>
</file>