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３都市整備係\8 駐車場特会(厚狭駅南駐車場)\★経営比較分析調査\R7年度\R7回答\"/>
    </mc:Choice>
  </mc:AlternateContent>
  <xr:revisionPtr revIDLastSave="0" documentId="13_ncr:1_{FBFAE431-4DEE-44A1-9777-73B30722DC11}" xr6:coauthVersionLast="47" xr6:coauthVersionMax="47" xr10:uidLastSave="{00000000-0000-0000-0000-000000000000}"/>
  <workbookProtection workbookAlgorithmName="SHA-512" workbookHashValue="zjDjW9kH3BgjKvcsljTTvtDo5r/VAKImx7yTSXATVeDKaG9+l/mdlIy8g/DbbWfisPhEpWDUvhBv4l9wp/Sl5Q==" workbookSaltValue="mgEdPeH40QkV9OLUYS5IP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JV51" i="4"/>
  <c r="KP76" i="4"/>
  <c r="FE51" i="4"/>
  <c r="JV30" i="4"/>
  <c r="HA76" i="4"/>
  <c r="AN51" i="4"/>
  <c r="FE30" i="4"/>
  <c r="AG76"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<sst xmlns="http://schemas.openxmlformats.org/spreadsheetml/2006/main" count="278" uniqueCount="132">
  <si>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</si>
  <si>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</si>
  <si>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</si>
  <si>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</si>
  <si>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</si>
  <si>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</si>
  <si>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</si>
  <si>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</si>
  <si>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</si>
  <si>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</si>
  <si>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</si>
  <si>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</si>
  <si>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</si>
  <si>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</si>
  <si>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</si>
  <si>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</si>
  <si>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</si>
  <si>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</si>
  <si>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</si>
  <si>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</si>
  <si>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</si>
  <si>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</si>
  <si>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</si>
  <si>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</si>
  <si>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</si>
  <si>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</si>
  <si>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</si>
  <si>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</si>
  <si>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</si>
  <si>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</si>
  <si>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</si>
  <si>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</si>
  <si>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</si>
  <si>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</si>
  <si>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</si>
  <si>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</si>
  <si>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</si>
  <si>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</si>
  <si>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</si>
  <si>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</si>
  <si>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</si>
  <si>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</si>
  <si>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</si>
  <si>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</si>
  <si>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</si>
  <si>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</si>
  <si>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</si>
  <si>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</si>
  <si>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</si>
  <si>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</si>
  <si>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</si>
  <si>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</si>
  <si>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</si>
  <si>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</si>
  <si>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</si>
  <si>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</si>
  <si>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</si>
  <si>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</si>
  <si>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</si>
  <si>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</si>
  <si>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</si>
  <si>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</si>
  <si>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</si>
  <si>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</si>
  <si>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</si>
  <si>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</si>
  <si>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</si>
  <si>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</si>
  <si>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</si>
  <si>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</si>
  <si>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</si>
  <si>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</si>
  <si>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</si>
  <si>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</si>
  <si>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</si>
  <si>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</si>
  <si>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</si>
  <si>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</si>
  <si>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</si>
  <si>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</si>
  <si>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</si>
  <si>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</si>
  <si>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</si>
  <si>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</si>
  <si>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</si>
  <si>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</si>
  <si>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</si>
  <si>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</si>
  <si>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</si>
  <si>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</si>
  <si>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</si>
  <si>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</si>
  <si>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</si>
  <si>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</si>
  <si>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</si>
  <si>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</si>
  <si>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</si>
  <si>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</si>
  <si>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</si>
  <si>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</si>
  <si>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</si>
  <si>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</si>
  <si>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</si>
  <si>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</si>
  <si>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</si>
  <si>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</si>
  <si>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</si>
  <si>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</si>
  <si>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</si>
  <si>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</si>
  <si>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</si>
  <si>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山口県　山陽小野田市</t>
  </si>
  <si>
    <t>厚狭駅南口駐車場</t>
  </si>
  <si>
    <t>法非適用</t>
  </si>
  <si>
    <t>駐車場整備事業</t>
  </si>
  <si>
    <t>-</t>
  </si>
  <si>
    <t>Ａ３Ｂ１</t>
  </si>
  <si>
    <t>非設置</t>
  </si>
  <si>
    <t>該当数値なし</t>
  </si>
  <si>
    <t>届出駐車場 附置義務駐車施設</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</si>
  <si>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</si>
  <si>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</si>
  <si>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</si>
  <si>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</si>
  <si>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</si>
  <si>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</si>
  <si>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</si>
  <si>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</si>
  <si>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駐車場の利用状況は、新型コロナの影響から回復していることが確認できる。
　令和6年度の稼働率は、令和5年度より約6％増加し、収益も安定していることから、利用者の戻りが見受けられる。利用実態として休日は満車になることが多い一方、平日の利用が少ない傾向にあるため、平日の利用促進が今後の課題である。</t>
    <rPh sb="1" eb="4">
      <t>チュウシャジョウ</t>
    </rPh>
    <rPh sb="5" eb="9">
      <t>リヨウジョウキョウ</t>
    </rPh>
    <rPh sb="11" eb="13">
      <t>シンガタ</t>
    </rPh>
    <rPh sb="17" eb="19">
      <t>エイキョウ</t>
    </rPh>
    <rPh sb="21" eb="23">
      <t>カイフク</t>
    </rPh>
    <rPh sb="30" eb="32">
      <t>カクニン</t>
    </rPh>
    <rPh sb="38" eb="40">
      <t>レイワ</t>
    </rPh>
    <rPh sb="41" eb="42">
      <t>ネン</t>
    </rPh>
    <rPh sb="42" eb="43">
      <t>ド</t>
    </rPh>
    <rPh sb="44" eb="47">
      <t>カドウリツ</t>
    </rPh>
    <rPh sb="49" eb="51">
      <t>レイワ</t>
    </rPh>
    <rPh sb="52" eb="54">
      <t>ネンド</t>
    </rPh>
    <rPh sb="56" eb="57">
      <t>ヤク</t>
    </rPh>
    <rPh sb="59" eb="61">
      <t>ゾウカ</t>
    </rPh>
    <rPh sb="63" eb="65">
      <t>シュウエキ</t>
    </rPh>
    <rPh sb="66" eb="68">
      <t>アンテイ</t>
    </rPh>
    <rPh sb="77" eb="80">
      <t>リヨウシャ</t>
    </rPh>
    <rPh sb="81" eb="82">
      <t>モド</t>
    </rPh>
    <rPh sb="84" eb="86">
      <t>ミウ</t>
    </rPh>
    <rPh sb="91" eb="93">
      <t>リヨウ</t>
    </rPh>
    <rPh sb="93" eb="95">
      <t>ジッタイ</t>
    </rPh>
    <rPh sb="98" eb="100">
      <t>キュウジツ</t>
    </rPh>
    <rPh sb="101" eb="103">
      <t>マンシャ</t>
    </rPh>
    <rPh sb="109" eb="110">
      <t>オオ</t>
    </rPh>
    <rPh sb="111" eb="113">
      <t>イッポウ</t>
    </rPh>
    <rPh sb="114" eb="116">
      <t>ヘイジツ</t>
    </rPh>
    <rPh sb="117" eb="119">
      <t>リヨウ</t>
    </rPh>
    <rPh sb="120" eb="121">
      <t>スク</t>
    </rPh>
    <rPh sb="123" eb="125">
      <t>ケイコウ</t>
    </rPh>
    <rPh sb="131" eb="133">
      <t>ヘイジツ</t>
    </rPh>
    <rPh sb="134" eb="138">
      <t>リヨウソクシン</t>
    </rPh>
    <rPh sb="139" eb="141">
      <t>コンゴ</t>
    </rPh>
    <rPh sb="142" eb="144">
      <t>カダイ</t>
    </rPh>
    <phoneticPr fontId="5"/>
  </si>
  <si>
    <t>　駐車場に関して、新型コロナの影響で一時的に収益が落ち込んだものの、その後は改善し、現在は安定した経営状況にある。
　利用者の増加により、休日には満車となることが多いため、駐車区画の増設に着手するとともに、過大な投資は行わないよう計画的な施設改修を実施し、利便性の向上に努める。</t>
    <rPh sb="1" eb="4">
      <t>チュウシャジョウ</t>
    </rPh>
    <rPh sb="5" eb="6">
      <t>カン</t>
    </rPh>
    <rPh sb="9" eb="11">
      <t>シンガタ</t>
    </rPh>
    <rPh sb="15" eb="17">
      <t>エイキョウ</t>
    </rPh>
    <rPh sb="18" eb="21">
      <t>イチジテキ</t>
    </rPh>
    <rPh sb="22" eb="24">
      <t>シュウエキ</t>
    </rPh>
    <rPh sb="25" eb="26">
      <t>オ</t>
    </rPh>
    <rPh sb="27" eb="28">
      <t>コ</t>
    </rPh>
    <rPh sb="36" eb="37">
      <t>ゴ</t>
    </rPh>
    <rPh sb="38" eb="40">
      <t>カイゼン</t>
    </rPh>
    <rPh sb="42" eb="44">
      <t>ゲンザイ</t>
    </rPh>
    <rPh sb="45" eb="47">
      <t>アンテイ</t>
    </rPh>
    <rPh sb="49" eb="53">
      <t>ケイエイジョウキョウ</t>
    </rPh>
    <rPh sb="59" eb="62">
      <t>リヨウシャ</t>
    </rPh>
    <rPh sb="63" eb="65">
      <t>ゾウカ</t>
    </rPh>
    <rPh sb="69" eb="71">
      <t>キュウジツ</t>
    </rPh>
    <rPh sb="73" eb="75">
      <t>マンシャ</t>
    </rPh>
    <rPh sb="81" eb="82">
      <t>オオ</t>
    </rPh>
    <rPh sb="86" eb="90">
      <t>チュウシャクカク</t>
    </rPh>
    <rPh sb="91" eb="93">
      <t>ゾウセツ</t>
    </rPh>
    <rPh sb="94" eb="96">
      <t>チャクシュ</t>
    </rPh>
    <rPh sb="103" eb="105">
      <t>カダイ</t>
    </rPh>
    <rPh sb="106" eb="108">
      <t>トウシ</t>
    </rPh>
    <rPh sb="109" eb="110">
      <t>オコナ</t>
    </rPh>
    <rPh sb="115" eb="118">
      <t>ケイカクテキ</t>
    </rPh>
    <rPh sb="119" eb="121">
      <t>シセツ</t>
    </rPh>
    <rPh sb="121" eb="123">
      <t>カイシュウ</t>
    </rPh>
    <rPh sb="124" eb="126">
      <t>ジッシ</t>
    </rPh>
    <rPh sb="128" eb="131">
      <t>リベンセイ</t>
    </rPh>
    <rPh sb="132" eb="134">
      <t>コウジョウ</t>
    </rPh>
    <rPh sb="135" eb="136">
      <t>ツト</t>
    </rPh>
    <phoneticPr fontId="5"/>
  </si>
  <si>
    <t>　新幹線駅併設の駐車場は新型コロナの影響から回復し、令和6年度には収益が安定傾向を示している。
　今後の管理運営においては、休日の利用者増に対応するため駐車区画の増設など計画的施設改修を行うことで休日の稼働率向上を図るとともに、平日の利用促進も進め、全体の稼働率と収益の一層の向上を目指す。</t>
    <rPh sb="1" eb="5">
      <t>シンカンセンエキ</t>
    </rPh>
    <rPh sb="5" eb="7">
      <t>ヘイセツ</t>
    </rPh>
    <rPh sb="8" eb="11">
      <t>チュウシャジョウ</t>
    </rPh>
    <rPh sb="12" eb="14">
      <t>シンガタ</t>
    </rPh>
    <rPh sb="18" eb="20">
      <t>エイキョウ</t>
    </rPh>
    <rPh sb="22" eb="24">
      <t>カイフク</t>
    </rPh>
    <rPh sb="26" eb="28">
      <t>レイワ</t>
    </rPh>
    <rPh sb="29" eb="31">
      <t>ネンド</t>
    </rPh>
    <rPh sb="33" eb="35">
      <t>シュウエキ</t>
    </rPh>
    <rPh sb="36" eb="38">
      <t>アンテイ</t>
    </rPh>
    <rPh sb="38" eb="40">
      <t>ケイコウ</t>
    </rPh>
    <rPh sb="41" eb="42">
      <t>シメ</t>
    </rPh>
    <rPh sb="49" eb="51">
      <t>コンゴ</t>
    </rPh>
    <rPh sb="52" eb="56">
      <t>カンリウンエイ</t>
    </rPh>
    <rPh sb="62" eb="64">
      <t>キュウジツ</t>
    </rPh>
    <rPh sb="65" eb="69">
      <t>リヨウシャゾウ</t>
    </rPh>
    <rPh sb="70" eb="72">
      <t>タイオウ</t>
    </rPh>
    <rPh sb="76" eb="80">
      <t>チュウシャクカク</t>
    </rPh>
    <rPh sb="81" eb="83">
      <t>ゾウセツ</t>
    </rPh>
    <rPh sb="85" eb="88">
      <t>ケイカクテキ</t>
    </rPh>
    <rPh sb="88" eb="92">
      <t>シセツカイシュウ</t>
    </rPh>
    <rPh sb="93" eb="94">
      <t>オコナ</t>
    </rPh>
    <rPh sb="98" eb="100">
      <t>キュウジツ</t>
    </rPh>
    <rPh sb="101" eb="104">
      <t>カドウリツ</t>
    </rPh>
    <rPh sb="104" eb="106">
      <t>コウジョウ</t>
    </rPh>
    <rPh sb="107" eb="108">
      <t>ハカ</t>
    </rPh>
    <rPh sb="122" eb="123">
      <t>スス</t>
    </rPh>
    <rPh sb="135" eb="137">
      <t>イッソウ</t>
    </rPh>
    <phoneticPr fontId="5"/>
  </si>
  <si>
    <t>　当駐車場は、一般会計からの繰り入れをせず、料金収入で自立運営しており、経営状態は安定している。
　令和6年度においても当該駐車場の経営状況は『収益的収支比率』、『売上高GOP比率』および『EBITDA』ともに令和5年度までの回復傾向を維持しつつ、着実に改善している。</t>
    <rPh sb="1" eb="2">
      <t>トウ</t>
    </rPh>
    <rPh sb="2" eb="5">
      <t>チュウシャジョウ</t>
    </rPh>
    <rPh sb="10" eb="11">
      <t>ケイ</t>
    </rPh>
    <rPh sb="27" eb="29">
      <t>ジリツ</t>
    </rPh>
    <rPh sb="29" eb="31">
      <t>ウンエイ</t>
    </rPh>
    <rPh sb="77" eb="79">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</si>
</sst>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91.8</c:v>
                </c:pt>
                <c:pt idx="1">
                  <c:v>133.30000000000001</c:v>
                </c:pt>
                <c:pt idx="2">
                  <c:v>194.1</c:v>
                </c:pt>
                <c:pt idx="3">
                  <c:v>241.1</c:v>
                </c:pt>
                <c:pt idx="4">
                  <c:v>243.6</c:v>
                </c:pt>
              </c:numCache>
            </c:numRef>
          </c:val>
          <c:extLst>
            <c:ext xmlns:c16="http://schemas.microsoft.com/office/drawing/2014/chart" uri="{C3380CC4-5D6E-409C-BE32-E72D297353CC}">
              <c16:uniqueId val="{00000000-1AD6-4DC1-9AF8-02AC4B6022F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AD6-4DC1-9AF8-02AC4B6022F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DA-417B-A9E4-05E785331FD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BDA-417B-A9E4-05E785331FD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2D8-41F6-A842-129C3D38DF5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2D8-41F6-A842-129C3D38DF5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CE5-40D2-8130-40095D2AF85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CE5-40D2-8130-40095D2AF85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F99-4223-9B95-98526686752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F99-4223-9B95-98526686752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AAC-4415-AC76-5FC4C02DF12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AAC-4415-AC76-5FC4C02DF12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37.4</c:v>
                </c:pt>
                <c:pt idx="1">
                  <c:v>51.1</c:v>
                </c:pt>
                <c:pt idx="2">
                  <c:v>60</c:v>
                </c:pt>
                <c:pt idx="3">
                  <c:v>74.7</c:v>
                </c:pt>
                <c:pt idx="4">
                  <c:v>80.5</c:v>
                </c:pt>
              </c:numCache>
            </c:numRef>
          </c:val>
          <c:extLst>
            <c:ext xmlns:c16="http://schemas.microsoft.com/office/drawing/2014/chart" uri="{C3380CC4-5D6E-409C-BE32-E72D297353CC}">
              <c16:uniqueId val="{00000000-9098-4D8C-AF79-F273DF92F9F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098-4D8C-AF79-F273DF92F9F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-9.5</c:v>
                </c:pt>
                <c:pt idx="1">
                  <c:v>24.1</c:v>
                </c:pt>
                <c:pt idx="2">
                  <c:v>48.3</c:v>
                </c:pt>
                <c:pt idx="3">
                  <c:v>58.4</c:v>
                </c:pt>
                <c:pt idx="4">
                  <c:v>58.9</c:v>
                </c:pt>
              </c:numCache>
            </c:numRef>
          </c:val>
          <c:extLst>
            <c:ext xmlns:c16="http://schemas.microsoft.com/office/drawing/2014/chart" uri="{C3380CC4-5D6E-409C-BE32-E72D297353CC}">
              <c16:uniqueId val="{00000000-E0A5-41D2-8DB8-76D84818C87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0A5-41D2-8DB8-76D84818C87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-745</c:v>
                </c:pt>
                <c:pt idx="1">
                  <c:v>2762</c:v>
                </c:pt>
                <c:pt idx="2">
                  <c:v>7563</c:v>
                </c:pt>
                <c:pt idx="3">
                  <c:v>12046</c:v>
                </c:pt>
                <c:pt idx="4">
                  <c:v>13273</c:v>
                </c:pt>
              </c:numCache>
            </c:numRef>
          </c:val>
          <c:extLst>
            <c:ext xmlns:c16="http://schemas.microsoft.com/office/drawing/2014/chart" uri="{C3380CC4-5D6E-409C-BE32-E72D297353CC}">
              <c16:uniqueId val="{00000000-3E14-44C8-BC46-A2660B4D436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E14-44C8-BC46-A2660B4D436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R1" zoomScaleNormal="100" zoomScaleSheetLayoutView="70" workbookViewId="0">
      <selection activeCell="ND31" sqref="ND31:NR31"/>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山口県山陽小野田市　厚狭駅南口駐車場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2500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190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91.8</v>
      </c>
      <c r="V31" s="116"/>
      <c r="W31" s="116"/>
      <c r="X31" s="116"/>
      <c r="Y31" s="116"/>
      <c r="Z31" s="116"/>
      <c r="AA31" s="116"/>
      <c r="AB31" s="116"/>
      <c r="AC31" s="116"/>
      <c r="AD31" s="116"/>
      <c r="AE31" s="116"/>
      <c r="AF31" s="116"/>
      <c r="AG31" s="116"/>
      <c r="AH31" s="116"/>
      <c r="AI31" s="116"/>
      <c r="AJ31" s="116"/>
      <c r="AK31" s="116"/>
      <c r="AL31" s="116"/>
      <c r="AM31" s="116"/>
      <c r="AN31" s="116">
        <f>データ!Z7</f>
        <v>133.30000000000001</v>
      </c>
      <c r="AO31" s="116"/>
      <c r="AP31" s="116"/>
      <c r="AQ31" s="116"/>
      <c r="AR31" s="116"/>
      <c r="AS31" s="116"/>
      <c r="AT31" s="116"/>
      <c r="AU31" s="116"/>
      <c r="AV31" s="116"/>
      <c r="AW31" s="116"/>
      <c r="AX31" s="116"/>
      <c r="AY31" s="116"/>
      <c r="AZ31" s="116"/>
      <c r="BA31" s="116"/>
      <c r="BB31" s="116"/>
      <c r="BC31" s="116"/>
      <c r="BD31" s="116"/>
      <c r="BE31" s="116"/>
      <c r="BF31" s="116"/>
      <c r="BG31" s="116">
        <f>データ!AA7</f>
        <v>194.1</v>
      </c>
      <c r="BH31" s="116"/>
      <c r="BI31" s="116"/>
      <c r="BJ31" s="116"/>
      <c r="BK31" s="116"/>
      <c r="BL31" s="116"/>
      <c r="BM31" s="116"/>
      <c r="BN31" s="116"/>
      <c r="BO31" s="116"/>
      <c r="BP31" s="116"/>
      <c r="BQ31" s="116"/>
      <c r="BR31" s="116"/>
      <c r="BS31" s="116"/>
      <c r="BT31" s="116"/>
      <c r="BU31" s="116"/>
      <c r="BV31" s="116"/>
      <c r="BW31" s="116"/>
      <c r="BX31" s="116"/>
      <c r="BY31" s="116"/>
      <c r="BZ31" s="116">
        <f>データ!AB7</f>
        <v>241.1</v>
      </c>
      <c r="CA31" s="116"/>
      <c r="CB31" s="116"/>
      <c r="CC31" s="116"/>
      <c r="CD31" s="116"/>
      <c r="CE31" s="116"/>
      <c r="CF31" s="116"/>
      <c r="CG31" s="116"/>
      <c r="CH31" s="116"/>
      <c r="CI31" s="116"/>
      <c r="CJ31" s="116"/>
      <c r="CK31" s="116"/>
      <c r="CL31" s="116"/>
      <c r="CM31" s="116"/>
      <c r="CN31" s="116"/>
      <c r="CO31" s="116"/>
      <c r="CP31" s="116"/>
      <c r="CQ31" s="116"/>
      <c r="CR31" s="116"/>
      <c r="CS31" s="116">
        <f>データ!AC7</f>
        <v>243.6</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37.4</v>
      </c>
      <c r="JD31" s="111"/>
      <c r="JE31" s="111"/>
      <c r="JF31" s="111"/>
      <c r="JG31" s="111"/>
      <c r="JH31" s="111"/>
      <c r="JI31" s="111"/>
      <c r="JJ31" s="111"/>
      <c r="JK31" s="111"/>
      <c r="JL31" s="111"/>
      <c r="JM31" s="111"/>
      <c r="JN31" s="111"/>
      <c r="JO31" s="111"/>
      <c r="JP31" s="111"/>
      <c r="JQ31" s="111"/>
      <c r="JR31" s="111"/>
      <c r="JS31" s="111"/>
      <c r="JT31" s="111"/>
      <c r="JU31" s="112"/>
      <c r="JV31" s="110">
        <f>データ!DL7</f>
        <v>51.1</v>
      </c>
      <c r="JW31" s="111"/>
      <c r="JX31" s="111"/>
      <c r="JY31" s="111"/>
      <c r="JZ31" s="111"/>
      <c r="KA31" s="111"/>
      <c r="KB31" s="111"/>
      <c r="KC31" s="111"/>
      <c r="KD31" s="111"/>
      <c r="KE31" s="111"/>
      <c r="KF31" s="111"/>
      <c r="KG31" s="111"/>
      <c r="KH31" s="111"/>
      <c r="KI31" s="111"/>
      <c r="KJ31" s="111"/>
      <c r="KK31" s="111"/>
      <c r="KL31" s="111"/>
      <c r="KM31" s="111"/>
      <c r="KN31" s="112"/>
      <c r="KO31" s="110">
        <f>データ!DM7</f>
        <v>60</v>
      </c>
      <c r="KP31" s="111"/>
      <c r="KQ31" s="111"/>
      <c r="KR31" s="111"/>
      <c r="KS31" s="111"/>
      <c r="KT31" s="111"/>
      <c r="KU31" s="111"/>
      <c r="KV31" s="111"/>
      <c r="KW31" s="111"/>
      <c r="KX31" s="111"/>
      <c r="KY31" s="111"/>
      <c r="KZ31" s="111"/>
      <c r="LA31" s="111"/>
      <c r="LB31" s="111"/>
      <c r="LC31" s="111"/>
      <c r="LD31" s="111"/>
      <c r="LE31" s="111"/>
      <c r="LF31" s="111"/>
      <c r="LG31" s="112"/>
      <c r="LH31" s="110">
        <f>データ!DN7</f>
        <v>74.7</v>
      </c>
      <c r="LI31" s="111"/>
      <c r="LJ31" s="111"/>
      <c r="LK31" s="111"/>
      <c r="LL31" s="111"/>
      <c r="LM31" s="111"/>
      <c r="LN31" s="111"/>
      <c r="LO31" s="111"/>
      <c r="LP31" s="111"/>
      <c r="LQ31" s="111"/>
      <c r="LR31" s="111"/>
      <c r="LS31" s="111"/>
      <c r="LT31" s="111"/>
      <c r="LU31" s="111"/>
      <c r="LV31" s="111"/>
      <c r="LW31" s="111"/>
      <c r="LX31" s="111"/>
      <c r="LY31" s="111"/>
      <c r="LZ31" s="112"/>
      <c r="MA31" s="110">
        <f>データ!DO7</f>
        <v>80.5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-9.5</v>
      </c>
      <c r="EM52" s="116"/>
      <c r="EN52" s="116"/>
      <c r="EO52" s="116"/>
      <c r="EP52" s="116"/>
      <c r="EQ52" s="116"/>
      <c r="ER52" s="116"/>
      <c r="ES52" s="116"/>
      <c r="ET52" s="116"/>
      <c r="EU52" s="116"/>
      <c r="EV52" s="116"/>
      <c r="EW52" s="116"/>
      <c r="EX52" s="116"/>
      <c r="EY52" s="116"/>
      <c r="EZ52" s="116"/>
      <c r="FA52" s="116"/>
      <c r="FB52" s="116"/>
      <c r="FC52" s="116"/>
      <c r="FD52" s="116"/>
      <c r="FE52" s="116">
        <f>データ!BG7</f>
        <v>24.1</v>
      </c>
      <c r="FF52" s="116"/>
      <c r="FG52" s="116"/>
      <c r="FH52" s="116"/>
      <c r="FI52" s="116"/>
      <c r="FJ52" s="116"/>
      <c r="FK52" s="116"/>
      <c r="FL52" s="116"/>
      <c r="FM52" s="116"/>
      <c r="FN52" s="116"/>
      <c r="FO52" s="116"/>
      <c r="FP52" s="116"/>
      <c r="FQ52" s="116"/>
      <c r="FR52" s="116"/>
      <c r="FS52" s="116"/>
      <c r="FT52" s="116"/>
      <c r="FU52" s="116"/>
      <c r="FV52" s="116"/>
      <c r="FW52" s="116"/>
      <c r="FX52" s="116">
        <f>データ!BH7</f>
        <v>48.3</v>
      </c>
      <c r="FY52" s="116"/>
      <c r="FZ52" s="116"/>
      <c r="GA52" s="116"/>
      <c r="GB52" s="116"/>
      <c r="GC52" s="116"/>
      <c r="GD52" s="116"/>
      <c r="GE52" s="116"/>
      <c r="GF52" s="116"/>
      <c r="GG52" s="116"/>
      <c r="GH52" s="116"/>
      <c r="GI52" s="116"/>
      <c r="GJ52" s="116"/>
      <c r="GK52" s="116"/>
      <c r="GL52" s="116"/>
      <c r="GM52" s="116"/>
      <c r="GN52" s="116"/>
      <c r="GO52" s="116"/>
      <c r="GP52" s="116"/>
      <c r="GQ52" s="116">
        <f>データ!BI7</f>
        <v>58.4</v>
      </c>
      <c r="GR52" s="116"/>
      <c r="GS52" s="116"/>
      <c r="GT52" s="116"/>
      <c r="GU52" s="116"/>
      <c r="GV52" s="116"/>
      <c r="GW52" s="116"/>
      <c r="GX52" s="116"/>
      <c r="GY52" s="116"/>
      <c r="GZ52" s="116"/>
      <c r="HA52" s="116"/>
      <c r="HB52" s="116"/>
      <c r="HC52" s="116"/>
      <c r="HD52" s="116"/>
      <c r="HE52" s="116"/>
      <c r="HF52" s="116"/>
      <c r="HG52" s="116"/>
      <c r="HH52" s="116"/>
      <c r="HI52" s="116"/>
      <c r="HJ52" s="116">
        <f>データ!BJ7</f>
        <v>58.9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-745</v>
      </c>
      <c r="JD52" s="120"/>
      <c r="JE52" s="120"/>
      <c r="JF52" s="120"/>
      <c r="JG52" s="120"/>
      <c r="JH52" s="120"/>
      <c r="JI52" s="120"/>
      <c r="JJ52" s="120"/>
      <c r="JK52" s="120"/>
      <c r="JL52" s="120"/>
      <c r="JM52" s="120"/>
      <c r="JN52" s="120"/>
      <c r="JO52" s="120"/>
      <c r="JP52" s="120"/>
      <c r="JQ52" s="120"/>
      <c r="JR52" s="120"/>
      <c r="JS52" s="120"/>
      <c r="JT52" s="120"/>
      <c r="JU52" s="120"/>
      <c r="JV52" s="120">
        <f>データ!BR7</f>
        <v>2762</v>
      </c>
      <c r="JW52" s="120"/>
      <c r="JX52" s="120"/>
      <c r="JY52" s="120"/>
      <c r="JZ52" s="120"/>
      <c r="KA52" s="120"/>
      <c r="KB52" s="120"/>
      <c r="KC52" s="120"/>
      <c r="KD52" s="120"/>
      <c r="KE52" s="120"/>
      <c r="KF52" s="120"/>
      <c r="KG52" s="120"/>
      <c r="KH52" s="120"/>
      <c r="KI52" s="120"/>
      <c r="KJ52" s="120"/>
      <c r="KK52" s="120"/>
      <c r="KL52" s="120"/>
      <c r="KM52" s="120"/>
      <c r="KN52" s="120"/>
      <c r="KO52" s="120">
        <f>データ!BS7</f>
        <v>7563</v>
      </c>
      <c r="KP52" s="120"/>
      <c r="KQ52" s="120"/>
      <c r="KR52" s="120"/>
      <c r="KS52" s="120"/>
      <c r="KT52" s="120"/>
      <c r="KU52" s="120"/>
      <c r="KV52" s="120"/>
      <c r="KW52" s="120"/>
      <c r="KX52" s="120"/>
      <c r="KY52" s="120"/>
      <c r="KZ52" s="120"/>
      <c r="LA52" s="120"/>
      <c r="LB52" s="120"/>
      <c r="LC52" s="120"/>
      <c r="LD52" s="120"/>
      <c r="LE52" s="120"/>
      <c r="LF52" s="120"/>
      <c r="LG52" s="120"/>
      <c r="LH52" s="120">
        <f>データ!BT7</f>
        <v>12046</v>
      </c>
      <c r="LI52" s="120"/>
      <c r="LJ52" s="120"/>
      <c r="LK52" s="120"/>
      <c r="LL52" s="120"/>
      <c r="LM52" s="120"/>
      <c r="LN52" s="120"/>
      <c r="LO52" s="120"/>
      <c r="LP52" s="120"/>
      <c r="LQ52" s="120"/>
      <c r="LR52" s="120"/>
      <c r="LS52" s="120"/>
      <c r="LT52" s="120"/>
      <c r="LU52" s="120"/>
      <c r="LV52" s="120"/>
      <c r="LW52" s="120"/>
      <c r="LX52" s="120"/>
      <c r="LY52" s="120"/>
      <c r="LZ52" s="120"/>
      <c r="MA52" s="120">
        <f>データ!BU7</f>
        <v>13273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135789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182593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IWfmbOuNMlhu9u6w0+pz81XCFwTO6BFy6GfxDozNAx0TXUBLdr/Xtq9L0334+mo2uRgeVHDopMfGSoFt9vXblA==" saltValue="BXb4P/Wu/9FgYlKeWmM05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100</v>
      </c>
      <c r="AV5" s="47" t="s">
        <v>101</v>
      </c>
      <c r="AW5" s="47" t="s">
        <v>102</v>
      </c>
      <c r="AX5" s="47" t="s">
        <v>92</v>
      </c>
      <c r="AY5" s="47" t="s">
        <v>93</v>
      </c>
      <c r="AZ5" s="47" t="s">
        <v>94</v>
      </c>
      <c r="BA5" s="47" t="s">
        <v>95</v>
      </c>
      <c r="BB5" s="47" t="s">
        <v>96</v>
      </c>
      <c r="BC5" s="47" t="s">
        <v>97</v>
      </c>
      <c r="BD5" s="47" t="s">
        <v>98</v>
      </c>
      <c r="BE5" s="47" t="s">
        <v>99</v>
      </c>
      <c r="BF5" s="47" t="s">
        <v>89</v>
      </c>
      <c r="BG5" s="47" t="s">
        <v>101</v>
      </c>
      <c r="BH5" s="47" t="s">
        <v>91</v>
      </c>
      <c r="BI5" s="47" t="s">
        <v>105</v>
      </c>
      <c r="BJ5" s="47" t="s">
        <v>93</v>
      </c>
      <c r="BK5" s="47" t="s">
        <v>94</v>
      </c>
      <c r="BL5" s="47" t="s">
        <v>95</v>
      </c>
      <c r="BM5" s="47" t="s">
        <v>96</v>
      </c>
      <c r="BN5" s="47" t="s">
        <v>97</v>
      </c>
      <c r="BO5" s="47" t="s">
        <v>98</v>
      </c>
      <c r="BP5" s="47" t="s">
        <v>99</v>
      </c>
      <c r="BQ5" s="47" t="s">
        <v>89</v>
      </c>
      <c r="BR5" s="47" t="s">
        <v>101</v>
      </c>
      <c r="BS5" s="47" t="s">
        <v>91</v>
      </c>
      <c r="BT5" s="47" t="s">
        <v>92</v>
      </c>
      <c r="BU5" s="47" t="s">
        <v>104</v>
      </c>
      <c r="BV5" s="47" t="s">
        <v>94</v>
      </c>
      <c r="BW5" s="47" t="s">
        <v>95</v>
      </c>
      <c r="BX5" s="47" t="s">
        <v>96</v>
      </c>
      <c r="BY5" s="47" t="s">
        <v>97</v>
      </c>
      <c r="BZ5" s="47" t="s">
        <v>98</v>
      </c>
      <c r="CA5" s="47" t="s">
        <v>99</v>
      </c>
      <c r="CB5" s="47" t="s">
        <v>100</v>
      </c>
      <c r="CC5" s="47" t="s">
        <v>101</v>
      </c>
      <c r="CD5" s="47" t="s">
        <v>91</v>
      </c>
      <c r="CE5" s="47" t="s">
        <v>103</v>
      </c>
      <c r="CF5" s="47" t="s">
        <v>104</v>
      </c>
      <c r="CG5" s="47" t="s">
        <v>94</v>
      </c>
      <c r="CH5" s="47" t="s">
        <v>95</v>
      </c>
      <c r="CI5" s="47" t="s">
        <v>96</v>
      </c>
      <c r="CJ5" s="47" t="s">
        <v>97</v>
      </c>
      <c r="CK5" s="47" t="s">
        <v>98</v>
      </c>
      <c r="CL5" s="47" t="s">
        <v>99</v>
      </c>
      <c r="CM5" s="145"/>
      <c r="CN5" s="145"/>
      <c r="CO5" s="47" t="s">
        <v>100</v>
      </c>
      <c r="CP5" s="47" t="s">
        <v>90</v>
      </c>
      <c r="CQ5" s="47" t="s">
        <v>102</v>
      </c>
      <c r="CR5" s="47" t="s">
        <v>92</v>
      </c>
      <c r="CS5" s="47" t="s">
        <v>93</v>
      </c>
      <c r="CT5" s="47" t="s">
        <v>94</v>
      </c>
      <c r="CU5" s="47" t="s">
        <v>95</v>
      </c>
      <c r="CV5" s="47" t="s">
        <v>96</v>
      </c>
      <c r="CW5" s="47" t="s">
        <v>97</v>
      </c>
      <c r="CX5" s="47" t="s">
        <v>98</v>
      </c>
      <c r="CY5" s="47" t="s">
        <v>99</v>
      </c>
      <c r="CZ5" s="47" t="s">
        <v>100</v>
      </c>
      <c r="DA5" s="47" t="s">
        <v>106</v>
      </c>
      <c r="DB5" s="47" t="s">
        <v>91</v>
      </c>
      <c r="DC5" s="47" t="s">
        <v>92</v>
      </c>
      <c r="DD5" s="47" t="s">
        <v>104</v>
      </c>
      <c r="DE5" s="47" t="s">
        <v>94</v>
      </c>
      <c r="DF5" s="47" t="s">
        <v>95</v>
      </c>
      <c r="DG5" s="47" t="s">
        <v>96</v>
      </c>
      <c r="DH5" s="47" t="s">
        <v>97</v>
      </c>
      <c r="DI5" s="47" t="s">
        <v>98</v>
      </c>
      <c r="DJ5" s="47" t="s">
        <v>35</v>
      </c>
      <c r="DK5" s="47" t="s">
        <v>100</v>
      </c>
      <c r="DL5" s="47" t="s">
        <v>90</v>
      </c>
      <c r="DM5" s="47" t="s">
        <v>102</v>
      </c>
      <c r="DN5" s="47" t="s">
        <v>105</v>
      </c>
      <c r="DO5" s="47" t="s">
        <v>104</v>
      </c>
      <c r="DP5" s="47" t="s">
        <v>94</v>
      </c>
      <c r="DQ5" s="47" t="s">
        <v>95</v>
      </c>
      <c r="DR5" s="47" t="s">
        <v>96</v>
      </c>
      <c r="DS5" s="47" t="s">
        <v>97</v>
      </c>
      <c r="DT5" s="47" t="s">
        <v>98</v>
      </c>
      <c r="DU5" s="47" t="s">
        <v>99</v>
      </c>
    </row>
    <row r="6" spans="1:125" s="54" customFormat="1" x14ac:dyDescent="0.2">
      <c r="A6" s="37" t="s">
        <v>107</v>
      </c>
      <c r="B6" s="48">
        <f>B8</f>
        <v>2024</v>
      </c>
      <c r="C6" s="48">
        <f t="shared" ref="C6:X6" si="1">C8</f>
        <v>352161</v>
      </c>
      <c r="D6" s="48">
        <f t="shared" si="1"/>
        <v>47</v>
      </c>
      <c r="E6" s="48">
        <f t="shared" si="1"/>
        <v>14</v>
      </c>
      <c r="F6" s="48">
        <f t="shared" si="1"/>
        <v>0</v>
      </c>
      <c r="G6" s="48">
        <f t="shared" si="1"/>
        <v>1</v>
      </c>
      <c r="H6" s="48" t="str">
        <f>SUBSTITUTE(H8,"　","")</f>
        <v>山口県山陽小野田市</v>
      </c>
      <c r="I6" s="48" t="str">
        <f t="shared" si="1"/>
        <v>厚狭駅南口駐車場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 附置義務駐車施設</v>
      </c>
      <c r="Q6" s="50" t="str">
        <f t="shared" si="1"/>
        <v>広場式</v>
      </c>
      <c r="R6" s="51">
        <f t="shared" si="1"/>
        <v>26</v>
      </c>
      <c r="S6" s="50" t="str">
        <f t="shared" si="1"/>
        <v>駅</v>
      </c>
      <c r="T6" s="50" t="str">
        <f t="shared" si="1"/>
        <v>無</v>
      </c>
      <c r="U6" s="51">
        <f t="shared" si="1"/>
        <v>2500</v>
      </c>
      <c r="V6" s="51">
        <f t="shared" si="1"/>
        <v>190</v>
      </c>
      <c r="W6" s="51">
        <f t="shared" si="1"/>
        <v>100</v>
      </c>
      <c r="X6" s="50" t="str">
        <f t="shared" si="1"/>
        <v>無</v>
      </c>
      <c r="Y6" s="52">
        <f>IF(Y8="-",NA(),Y8)</f>
        <v>91.8</v>
      </c>
      <c r="Z6" s="52">
        <f t="shared" ref="Z6:AH6" si="2">IF(Z8="-",NA(),Z8)</f>
        <v>133.30000000000001</v>
      </c>
      <c r="AA6" s="52">
        <f t="shared" si="2"/>
        <v>194.1</v>
      </c>
      <c r="AB6" s="52">
        <f t="shared" si="2"/>
        <v>241.1</v>
      </c>
      <c r="AC6" s="52">
        <f t="shared" si="2"/>
        <v>243.6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-9.5</v>
      </c>
      <c r="BG6" s="52">
        <f t="shared" ref="BG6:BO6" si="5">IF(BG8="-",NA(),BG8)</f>
        <v>24.1</v>
      </c>
      <c r="BH6" s="52">
        <f t="shared" si="5"/>
        <v>48.3</v>
      </c>
      <c r="BI6" s="52">
        <f t="shared" si="5"/>
        <v>58.4</v>
      </c>
      <c r="BJ6" s="52">
        <f t="shared" si="5"/>
        <v>58.9</v>
      </c>
      <c r="BK6" s="52">
        <f t="shared" si="5"/>
        <v>-122.5</v>
      </c>
      <c r="BL6" s="52">
        <f t="shared" si="5"/>
        <v>8.5</v>
      </c>
      <c r="BM6" s="52">
        <f t="shared" si="5"/>
        <v>26.6</v>
      </c>
      <c r="BN6" s="52">
        <f t="shared" si="5"/>
        <v>35.4</v>
      </c>
      <c r="BO6" s="52">
        <f t="shared" si="5"/>
        <v>27.3</v>
      </c>
      <c r="BP6" s="49" t="str">
        <f>IF(BP8="-","",IF(BP8="-","【-】","【"&amp;SUBSTITUTE(TEXT(BP8,"#,##0.0"),"-","△")&amp;"】"))</f>
        <v>【2.0】</v>
      </c>
      <c r="BQ6" s="53">
        <f>IF(BQ8="-",NA(),BQ8)</f>
        <v>-745</v>
      </c>
      <c r="BR6" s="53">
        <f t="shared" ref="BR6:BZ6" si="6">IF(BR8="-",NA(),BR8)</f>
        <v>2762</v>
      </c>
      <c r="BS6" s="53">
        <f t="shared" si="6"/>
        <v>7563</v>
      </c>
      <c r="BT6" s="53">
        <f t="shared" si="6"/>
        <v>12046</v>
      </c>
      <c r="BU6" s="53">
        <f t="shared" si="6"/>
        <v>13273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135789</v>
      </c>
      <c r="CN6" s="51">
        <f t="shared" si="7"/>
        <v>182593</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37.4</v>
      </c>
      <c r="DL6" s="52">
        <f t="shared" ref="DL6:DT6" si="9">IF(DL8="-",NA(),DL8)</f>
        <v>51.1</v>
      </c>
      <c r="DM6" s="52">
        <f t="shared" si="9"/>
        <v>60</v>
      </c>
      <c r="DN6" s="52">
        <f t="shared" si="9"/>
        <v>74.7</v>
      </c>
      <c r="DO6" s="52">
        <f t="shared" si="9"/>
        <v>80.5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109</v>
      </c>
      <c r="B7" s="48">
        <f t="shared" ref="B7:X7" si="10">B8</f>
        <v>2024</v>
      </c>
      <c r="C7" s="48">
        <f t="shared" si="10"/>
        <v>352161</v>
      </c>
      <c r="D7" s="48">
        <f t="shared" si="10"/>
        <v>47</v>
      </c>
      <c r="E7" s="48">
        <f t="shared" si="10"/>
        <v>14</v>
      </c>
      <c r="F7" s="48">
        <f t="shared" si="10"/>
        <v>0</v>
      </c>
      <c r="G7" s="48">
        <f t="shared" si="10"/>
        <v>1</v>
      </c>
      <c r="H7" s="48" t="str">
        <f t="shared" si="10"/>
        <v>山口県　山陽小野田市</v>
      </c>
      <c r="I7" s="48" t="str">
        <f t="shared" si="10"/>
        <v>厚狭駅南口駐車場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 附置義務駐車施設</v>
      </c>
      <c r="Q7" s="50" t="str">
        <f t="shared" si="10"/>
        <v>広場式</v>
      </c>
      <c r="R7" s="51">
        <f t="shared" si="10"/>
        <v>26</v>
      </c>
      <c r="S7" s="50" t="str">
        <f t="shared" si="10"/>
        <v>駅</v>
      </c>
      <c r="T7" s="50" t="str">
        <f t="shared" si="10"/>
        <v>無</v>
      </c>
      <c r="U7" s="51">
        <f t="shared" si="10"/>
        <v>2500</v>
      </c>
      <c r="V7" s="51">
        <f t="shared" si="10"/>
        <v>190</v>
      </c>
      <c r="W7" s="51">
        <f t="shared" si="10"/>
        <v>100</v>
      </c>
      <c r="X7" s="50" t="str">
        <f t="shared" si="10"/>
        <v>無</v>
      </c>
      <c r="Y7" s="52">
        <f>Y8</f>
        <v>91.8</v>
      </c>
      <c r="Z7" s="52">
        <f t="shared" ref="Z7:AH7" si="11">Z8</f>
        <v>133.30000000000001</v>
      </c>
      <c r="AA7" s="52">
        <f t="shared" si="11"/>
        <v>194.1</v>
      </c>
      <c r="AB7" s="52">
        <f t="shared" si="11"/>
        <v>241.1</v>
      </c>
      <c r="AC7" s="52">
        <f t="shared" si="11"/>
        <v>243.6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-9.5</v>
      </c>
      <c r="BG7" s="52">
        <f t="shared" ref="BG7:BO7" si="14">BG8</f>
        <v>24.1</v>
      </c>
      <c r="BH7" s="52">
        <f t="shared" si="14"/>
        <v>48.3</v>
      </c>
      <c r="BI7" s="52">
        <f t="shared" si="14"/>
        <v>58.4</v>
      </c>
      <c r="BJ7" s="52">
        <f t="shared" si="14"/>
        <v>58.9</v>
      </c>
      <c r="BK7" s="52">
        <f t="shared" si="14"/>
        <v>-122.5</v>
      </c>
      <c r="BL7" s="52">
        <f t="shared" si="14"/>
        <v>8.5</v>
      </c>
      <c r="BM7" s="52">
        <f t="shared" si="14"/>
        <v>26.6</v>
      </c>
      <c r="BN7" s="52">
        <f t="shared" si="14"/>
        <v>35.4</v>
      </c>
      <c r="BO7" s="52">
        <f t="shared" si="14"/>
        <v>27.3</v>
      </c>
      <c r="BP7" s="49"/>
      <c r="BQ7" s="53">
        <f>BQ8</f>
        <v>-745</v>
      </c>
      <c r="BR7" s="53">
        <f t="shared" ref="BR7:BZ7" si="15">BR8</f>
        <v>2762</v>
      </c>
      <c r="BS7" s="53">
        <f t="shared" si="15"/>
        <v>7563</v>
      </c>
      <c r="BT7" s="53">
        <f t="shared" si="15"/>
        <v>12046</v>
      </c>
      <c r="BU7" s="53">
        <f t="shared" si="15"/>
        <v>13273</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135789</v>
      </c>
      <c r="CN7" s="51">
        <f>CN8</f>
        <v>182593</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37.4</v>
      </c>
      <c r="DL7" s="52">
        <f t="shared" ref="DL7:DT7" si="17">DL8</f>
        <v>51.1</v>
      </c>
      <c r="DM7" s="52">
        <f t="shared" si="17"/>
        <v>60</v>
      </c>
      <c r="DN7" s="52">
        <f t="shared" si="17"/>
        <v>74.7</v>
      </c>
      <c r="DO7" s="52">
        <f t="shared" si="17"/>
        <v>80.5</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352161</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26</v>
      </c>
      <c r="S8" s="57" t="s">
        <v>121</v>
      </c>
      <c r="T8" s="57" t="s">
        <v>122</v>
      </c>
      <c r="U8" s="58">
        <v>2500</v>
      </c>
      <c r="V8" s="58">
        <v>190</v>
      </c>
      <c r="W8" s="58">
        <v>100</v>
      </c>
      <c r="X8" s="57" t="s">
        <v>122</v>
      </c>
      <c r="Y8" s="59">
        <v>91.8</v>
      </c>
      <c r="Z8" s="59">
        <v>133.30000000000001</v>
      </c>
      <c r="AA8" s="59">
        <v>194.1</v>
      </c>
      <c r="AB8" s="59">
        <v>241.1</v>
      </c>
      <c r="AC8" s="59">
        <v>243.6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-9.5</v>
      </c>
      <c r="BG8" s="59">
        <v>24.1</v>
      </c>
      <c r="BH8" s="59">
        <v>48.3</v>
      </c>
      <c r="BI8" s="59">
        <v>58.4</v>
      </c>
      <c r="BJ8" s="59">
        <v>58.9</v>
      </c>
      <c r="BK8" s="59">
        <v>-122.5</v>
      </c>
      <c r="BL8" s="59">
        <v>8.5</v>
      </c>
      <c r="BM8" s="59">
        <v>26.6</v>
      </c>
      <c r="BN8" s="59">
        <v>35.4</v>
      </c>
      <c r="BO8" s="59">
        <v>27.3</v>
      </c>
      <c r="BP8" s="56">
        <v>2</v>
      </c>
      <c r="BQ8" s="60">
        <v>-745</v>
      </c>
      <c r="BR8" s="60">
        <v>2762</v>
      </c>
      <c r="BS8" s="60">
        <v>7563</v>
      </c>
      <c r="BT8" s="61">
        <v>12046</v>
      </c>
      <c r="BU8" s="61">
        <v>13273</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135789</v>
      </c>
      <c r="CN8" s="58">
        <v>182593</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37.4</v>
      </c>
      <c r="DL8" s="59">
        <v>51.1</v>
      </c>
      <c r="DM8" s="59">
        <v>60</v>
      </c>
      <c r="DN8" s="59">
        <v>74.7</v>
      </c>
      <c r="DO8" s="59">
        <v>80.5</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三塩 泰史</cp:lastModifiedBy>
  <cp:lastPrinted>2026-02-03T07:16:42Z</cp:lastPrinted>
  <dcterms:created xsi:type="dcterms:W3CDTF">2025-12-12T09:32:48Z</dcterms:created>
  <dcterms:modified xsi:type="dcterms:W3CDTF">2026-02-05T09:14:37Z</dcterms:modified>
  <cp:category/>
</cp:coreProperties>
</file>