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f-nwc04fs01.intra.pref.yamaguchi.lg.jp\00000_山口県\05020_医療政策課\040_医師確保対策班\R8\47 医師偏在対策重点支援事業\03_代替医師確保支援事業（R8新規）\02_HP作成\添付資料\"/>
    </mc:Choice>
  </mc:AlternateContent>
  <xr:revisionPtr revIDLastSave="0" documentId="13_ncr:1_{85EA096E-86F1-403F-85DF-16A290768E91}" xr6:coauthVersionLast="47" xr6:coauthVersionMax="47" xr10:uidLastSave="{00000000-0000-0000-0000-000000000000}"/>
  <bookViews>
    <workbookView xWindow="22932" yWindow="-108" windowWidth="23256" windowHeight="12456" xr2:uid="{00000000-000D-0000-FFFF-FFFF00000000}"/>
  </bookViews>
  <sheets>
    <sheet name="様式１" sheetId="45" r:id="rId1"/>
    <sheet name="様式２" sheetId="46" r:id="rId2"/>
    <sheet name="様式３" sheetId="47" r:id="rId3"/>
    <sheet name="様式４" sheetId="44" r:id="rId4"/>
  </sheets>
  <externalReferences>
    <externalReference r:id="rId5"/>
    <externalReference r:id="rId6"/>
    <externalReference r:id="rId7"/>
    <externalReference r:id="rId8"/>
  </externalReferences>
  <definedNames>
    <definedName name="_１_">#REF!</definedName>
    <definedName name="_２_">#REF!</definedName>
    <definedName name="_xlnm._FilterDatabase" localSheetId="3" hidden="1">様式４!$B$6:$S$52</definedName>
    <definedName name="_Key1" hidden="1">#REF!</definedName>
    <definedName name="_Key2" hidden="1">#REF!</definedName>
    <definedName name="_Order1" hidden="1">255</definedName>
    <definedName name="_Order2" hidden="1">255</definedName>
    <definedName name="_Sort" hidden="1">#REF!</definedName>
    <definedName name="aaa" localSheetId="0" hidden="1">#REF!</definedName>
    <definedName name="aaa" hidden="1">#REF!</definedName>
    <definedName name="aaaa" localSheetId="0">#REF!</definedName>
    <definedName name="aaaa">#REF!</definedName>
    <definedName name="aaaaaaaaaaaaaaaaaa" hidden="1">#REF!</definedName>
    <definedName name="bbbb" localSheetId="0">#REF!</definedName>
    <definedName name="bbbb">#REF!</definedName>
    <definedName name="cccc" localSheetId="0">#REF!</definedName>
    <definedName name="cccc">#REF!</definedName>
    <definedName name="E" hidden="1">#REF!</definedName>
    <definedName name="ff" localSheetId="0" hidden="1">#REF!</definedName>
    <definedName name="ff" hidden="1">#REF!</definedName>
    <definedName name="ｌ" hidden="1">#REF!</definedName>
    <definedName name="_xlnm.Print_Area" localSheetId="0">様式１!$A$1:$X$18</definedName>
    <definedName name="_xlnm.Print_Area" localSheetId="1">様式２!$A$1:$E$32</definedName>
    <definedName name="_xlnm.Print_Area" localSheetId="2">様式３!$A$1:$M$12</definedName>
    <definedName name="_xlnm.Print_Area" localSheetId="3">様式４!$B$1:$S$54</definedName>
    <definedName name="_xlnm.Print_Titles" localSheetId="3">様式４!$1:$6</definedName>
    <definedName name="ｗ" localSheetId="0" hidden="1">#REF!</definedName>
    <definedName name="ｗ" hidden="1">#REF!</definedName>
    <definedName name="Z_D4BF47A8_0F44_4E9A_9CBB_7E636C40F9BB_.wvu.FilterData" localSheetId="3" hidden="1">様式４!$A$6:$W$52</definedName>
    <definedName name="Z_D4BF47A8_0F44_4E9A_9CBB_7E636C40F9BB_.wvu.PrintArea" localSheetId="3" hidden="1">様式４!$B$1:$S$55</definedName>
    <definedName name="Z_D4BF47A8_0F44_4E9A_9CBB_7E636C40F9BB_.wvu.PrintTitles" localSheetId="3" hidden="1">様式４!$1:$6</definedName>
    <definedName name="あ" hidden="1">#REF!</definedName>
    <definedName name="ああ" localSheetId="0" hidden="1">#REF!</definedName>
    <definedName name="ああ" hidden="1">#REF!</definedName>
    <definedName name="い" hidden="1">#REF!</definedName>
    <definedName name="き" localSheetId="0" hidden="1">#REF!</definedName>
    <definedName name="き" hidden="1">#REF!</definedName>
    <definedName name="こ" hidden="1">#REF!</definedName>
    <definedName name="こ」" hidden="1">#REF!</definedName>
    <definedName name="さいとう" localSheetId="0" hidden="1">#REF!</definedName>
    <definedName name="さいとう" hidden="1">#REF!</definedName>
    <definedName name="事業分類" localSheetId="0">#REF!</definedName>
    <definedName name="事業分類">[1]事業分類・区分!$B$2:$H$2</definedName>
    <definedName name="重点医師偏在対策支援区域における診療所の承継・開業支援事業" localSheetId="0">#REF!</definedName>
    <definedName name="重点医師偏在対策支援区域における診療所の承継・開業支援事業">'[2]管理用（このシートは削除しないでください）'!$U$4:$U$6</definedName>
    <definedName name="組織" localSheetId="0" hidden="1">#REF!</definedName>
    <definedName name="組織" hidden="1">#REF!</definedName>
    <definedName name="都道府県が行う重点医師偏在対策支援区域における診療所の承継・開業支援事業_地域への定着支援事業">#REF!</definedName>
    <definedName name="特定" localSheetId="0" hidden="1">#REF!</definedName>
    <definedName name="特定" hidden="1">#REF!</definedName>
    <definedName name="表" localSheetId="0" hidden="1">#REF!</definedName>
    <definedName name="表" hidden="1">#REF!</definedName>
    <definedName name="別紙１７" hidden="1">#REF!</definedName>
    <definedName name="別紙３１" hidden="1">#REF!</definedName>
    <definedName name="保育所別民改費担当者一覧" localSheetId="0">#REF!</definedName>
    <definedName name="保育所別民改費担当者一覧">#REF!</definedName>
    <definedName name="補助事業名" localSheetId="0">#REF!</definedName>
    <definedName name="補助事業名">'[2]管理用（このシートは削除しないでください）'!$H$3:$U$3</definedName>
    <definedName name="有床診療所等スプリンクラー等施設整備事業" localSheetId="0">#REF!</definedName>
    <definedName name="有床診療所等スプリンクラー等施設整備事業">'[2]管理用（このシートは削除しないでください）'!#REF!</definedName>
    <definedName name="令和７年">#REF!</definedName>
    <definedName name="令和８年">#REF!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47" l="1"/>
  <c r="L6" i="47" s="1"/>
  <c r="C15" i="46" s="1"/>
  <c r="F9" i="46"/>
  <c r="L6" i="46" s="1"/>
  <c r="B15" i="46"/>
  <c r="D15" i="46"/>
  <c r="B18" i="46"/>
  <c r="B19" i="46"/>
  <c r="B26" i="46"/>
  <c r="L6" i="45"/>
  <c r="B15" i="45"/>
  <c r="E7" i="44" l="1"/>
  <c r="P7" i="44" s="1"/>
  <c r="F7" i="44"/>
  <c r="I7" i="44"/>
  <c r="N7" i="44"/>
  <c r="T7" i="44"/>
  <c r="E8" i="44"/>
  <c r="P8" i="44" s="1"/>
  <c r="F8" i="44"/>
  <c r="I8" i="44"/>
  <c r="N8" i="44"/>
  <c r="T8" i="44"/>
  <c r="E9" i="44"/>
  <c r="P9" i="44" s="1"/>
  <c r="F9" i="44"/>
  <c r="I9" i="44"/>
  <c r="N9" i="44"/>
  <c r="T9" i="44"/>
  <c r="E10" i="44"/>
  <c r="P10" i="44" s="1"/>
  <c r="F10" i="44"/>
  <c r="I10" i="44"/>
  <c r="N10" i="44"/>
  <c r="T10" i="44"/>
  <c r="E11" i="44"/>
  <c r="P11" i="44" s="1"/>
  <c r="F11" i="44"/>
  <c r="I11" i="44"/>
  <c r="N11" i="44"/>
  <c r="T11" i="44"/>
  <c r="E12" i="44"/>
  <c r="P12" i="44" s="1"/>
  <c r="F12" i="44"/>
  <c r="I12" i="44"/>
  <c r="N12" i="44"/>
  <c r="T12" i="44"/>
  <c r="E13" i="44"/>
  <c r="P13" i="44" s="1"/>
  <c r="F13" i="44"/>
  <c r="I13" i="44"/>
  <c r="N13" i="44"/>
  <c r="T13" i="44"/>
  <c r="E14" i="44"/>
  <c r="P14" i="44" s="1"/>
  <c r="F14" i="44"/>
  <c r="I14" i="44"/>
  <c r="N14" i="44"/>
  <c r="T14" i="44"/>
  <c r="E15" i="44"/>
  <c r="P15" i="44" s="1"/>
  <c r="F15" i="44"/>
  <c r="I15" i="44"/>
  <c r="N15" i="44"/>
  <c r="T15" i="44"/>
  <c r="E16" i="44"/>
  <c r="P16" i="44" s="1"/>
  <c r="F16" i="44"/>
  <c r="I16" i="44"/>
  <c r="N16" i="44"/>
  <c r="T16" i="44"/>
  <c r="E17" i="44"/>
  <c r="P17" i="44" s="1"/>
  <c r="F17" i="44"/>
  <c r="I17" i="44"/>
  <c r="N17" i="44"/>
  <c r="T17" i="44"/>
  <c r="E18" i="44"/>
  <c r="P18" i="44" s="1"/>
  <c r="F18" i="44"/>
  <c r="I18" i="44"/>
  <c r="N18" i="44"/>
  <c r="T18" i="44"/>
  <c r="E19" i="44"/>
  <c r="P19" i="44" s="1"/>
  <c r="F19" i="44"/>
  <c r="I19" i="44"/>
  <c r="N19" i="44"/>
  <c r="T19" i="44"/>
  <c r="E20" i="44"/>
  <c r="P20" i="44" s="1"/>
  <c r="F20" i="44"/>
  <c r="I20" i="44"/>
  <c r="N20" i="44"/>
  <c r="T20" i="44"/>
  <c r="E21" i="44"/>
  <c r="P21" i="44" s="1"/>
  <c r="F21" i="44"/>
  <c r="I21" i="44"/>
  <c r="N21" i="44"/>
  <c r="T21" i="44"/>
  <c r="E22" i="44"/>
  <c r="P22" i="44" s="1"/>
  <c r="F22" i="44"/>
  <c r="I22" i="44"/>
  <c r="N22" i="44"/>
  <c r="T22" i="44"/>
  <c r="E23" i="44"/>
  <c r="P23" i="44" s="1"/>
  <c r="F23" i="44"/>
  <c r="I23" i="44"/>
  <c r="N23" i="44"/>
  <c r="T23" i="44"/>
  <c r="E24" i="44"/>
  <c r="P24" i="44" s="1"/>
  <c r="F24" i="44"/>
  <c r="I24" i="44"/>
  <c r="N24" i="44"/>
  <c r="T24" i="44"/>
  <c r="E25" i="44"/>
  <c r="P25" i="44" s="1"/>
  <c r="F25" i="44"/>
  <c r="I25" i="44"/>
  <c r="N25" i="44"/>
  <c r="T25" i="44"/>
  <c r="E26" i="44"/>
  <c r="P26" i="44" s="1"/>
  <c r="F26" i="44"/>
  <c r="I26" i="44"/>
  <c r="N26" i="44"/>
  <c r="T26" i="44"/>
  <c r="E27" i="44"/>
  <c r="P27" i="44" s="1"/>
  <c r="F27" i="44"/>
  <c r="I27" i="44"/>
  <c r="N27" i="44"/>
  <c r="T27" i="44"/>
  <c r="E28" i="44"/>
  <c r="P28" i="44" s="1"/>
  <c r="F28" i="44"/>
  <c r="I28" i="44"/>
  <c r="N28" i="44"/>
  <c r="T28" i="44"/>
  <c r="E29" i="44"/>
  <c r="P29" i="44" s="1"/>
  <c r="F29" i="44"/>
  <c r="I29" i="44"/>
  <c r="N29" i="44"/>
  <c r="T29" i="44"/>
  <c r="E30" i="44"/>
  <c r="P30" i="44" s="1"/>
  <c r="F30" i="44"/>
  <c r="I30" i="44"/>
  <c r="N30" i="44"/>
  <c r="T30" i="44"/>
  <c r="E31" i="44"/>
  <c r="P31" i="44" s="1"/>
  <c r="F31" i="44"/>
  <c r="I31" i="44"/>
  <c r="N31" i="44"/>
  <c r="T31" i="44"/>
  <c r="E32" i="44"/>
  <c r="P32" i="44" s="1"/>
  <c r="F32" i="44"/>
  <c r="I32" i="44"/>
  <c r="N32" i="44"/>
  <c r="T32" i="44"/>
  <c r="E33" i="44"/>
  <c r="P33" i="44" s="1"/>
  <c r="F33" i="44"/>
  <c r="I33" i="44"/>
  <c r="N33" i="44"/>
  <c r="T33" i="44"/>
  <c r="E34" i="44"/>
  <c r="P34" i="44" s="1"/>
  <c r="F34" i="44"/>
  <c r="I34" i="44"/>
  <c r="N34" i="44"/>
  <c r="T34" i="44"/>
  <c r="E35" i="44"/>
  <c r="P35" i="44" s="1"/>
  <c r="F35" i="44"/>
  <c r="I35" i="44"/>
  <c r="N35" i="44"/>
  <c r="T35" i="44"/>
  <c r="E36" i="44"/>
  <c r="P36" i="44" s="1"/>
  <c r="F36" i="44"/>
  <c r="I36" i="44"/>
  <c r="N36" i="44"/>
  <c r="T36" i="44"/>
  <c r="E37" i="44"/>
  <c r="P37" i="44" s="1"/>
  <c r="F37" i="44"/>
  <c r="I37" i="44"/>
  <c r="N37" i="44"/>
  <c r="T37" i="44"/>
  <c r="E38" i="44"/>
  <c r="P38" i="44" s="1"/>
  <c r="F38" i="44"/>
  <c r="I38" i="44"/>
  <c r="N38" i="44"/>
  <c r="T38" i="44"/>
  <c r="E39" i="44"/>
  <c r="P39" i="44" s="1"/>
  <c r="F39" i="44"/>
  <c r="I39" i="44"/>
  <c r="N39" i="44"/>
  <c r="T39" i="44"/>
  <c r="E40" i="44"/>
  <c r="P40" i="44" s="1"/>
  <c r="F40" i="44"/>
  <c r="I40" i="44"/>
  <c r="N40" i="44"/>
  <c r="T40" i="44"/>
  <c r="E41" i="44"/>
  <c r="P41" i="44" s="1"/>
  <c r="F41" i="44"/>
  <c r="I41" i="44"/>
  <c r="N41" i="44"/>
  <c r="T41" i="44"/>
  <c r="E42" i="44"/>
  <c r="P42" i="44" s="1"/>
  <c r="F42" i="44"/>
  <c r="I42" i="44"/>
  <c r="N42" i="44"/>
  <c r="T42" i="44"/>
  <c r="E43" i="44"/>
  <c r="P43" i="44" s="1"/>
  <c r="F43" i="44"/>
  <c r="I43" i="44"/>
  <c r="N43" i="44"/>
  <c r="T43" i="44"/>
  <c r="E44" i="44"/>
  <c r="P44" i="44" s="1"/>
  <c r="F44" i="44"/>
  <c r="I44" i="44"/>
  <c r="N44" i="44"/>
  <c r="T44" i="44"/>
  <c r="E45" i="44"/>
  <c r="P45" i="44" s="1"/>
  <c r="F45" i="44"/>
  <c r="I45" i="44"/>
  <c r="N45" i="44"/>
  <c r="T45" i="44"/>
  <c r="E46" i="44"/>
  <c r="P46" i="44" s="1"/>
  <c r="F46" i="44"/>
  <c r="I46" i="44"/>
  <c r="N46" i="44"/>
  <c r="T46" i="44"/>
  <c r="E47" i="44"/>
  <c r="P47" i="44" s="1"/>
  <c r="F47" i="44"/>
  <c r="I47" i="44"/>
  <c r="N47" i="44"/>
  <c r="T47" i="44"/>
  <c r="E48" i="44"/>
  <c r="P48" i="44" s="1"/>
  <c r="F48" i="44"/>
  <c r="I48" i="44"/>
  <c r="N48" i="44"/>
  <c r="T48" i="44"/>
  <c r="E49" i="44"/>
  <c r="P49" i="44" s="1"/>
  <c r="F49" i="44"/>
  <c r="I49" i="44"/>
  <c r="N49" i="44"/>
  <c r="T49" i="44"/>
  <c r="E50" i="44"/>
  <c r="P50" i="44" s="1"/>
  <c r="F50" i="44"/>
  <c r="I50" i="44"/>
  <c r="N50" i="44"/>
  <c r="T50" i="44"/>
  <c r="E51" i="44"/>
  <c r="P51" i="44" s="1"/>
  <c r="F51" i="44"/>
  <c r="I51" i="44"/>
  <c r="N51" i="44"/>
  <c r="T51" i="44"/>
  <c r="E52" i="44"/>
  <c r="P52" i="44" s="1"/>
  <c r="F52" i="44"/>
  <c r="I52" i="44"/>
  <c r="N52" i="44"/>
  <c r="O52" i="44"/>
  <c r="T52" i="44"/>
  <c r="P53" i="44"/>
  <c r="Q53" i="44"/>
  <c r="T53" i="44"/>
  <c r="C54" i="44"/>
  <c r="G54" i="44"/>
  <c r="H54" i="44"/>
  <c r="I54" i="44"/>
  <c r="J54" i="44"/>
  <c r="K54" i="44"/>
  <c r="L54" i="44"/>
  <c r="M54" i="44"/>
  <c r="N54" i="44"/>
  <c r="O54" i="44"/>
  <c r="R54" i="44"/>
  <c r="P54" i="44" l="1"/>
  <c r="Q52" i="44"/>
  <c r="S52" i="44" s="1"/>
  <c r="Q51" i="44"/>
  <c r="S51" i="44" s="1"/>
  <c r="Q50" i="44"/>
  <c r="S50" i="44" s="1"/>
  <c r="Q49" i="44"/>
  <c r="S49" i="44" s="1"/>
  <c r="Q48" i="44"/>
  <c r="S48" i="44" s="1"/>
  <c r="Q47" i="44"/>
  <c r="S47" i="44" s="1"/>
  <c r="Q46" i="44"/>
  <c r="S46" i="44" s="1"/>
  <c r="Q45" i="44"/>
  <c r="S45" i="44" s="1"/>
  <c r="Q44" i="44"/>
  <c r="S44" i="44" s="1"/>
  <c r="Q43" i="44"/>
  <c r="S43" i="44" s="1"/>
  <c r="Q42" i="44"/>
  <c r="S42" i="44" s="1"/>
  <c r="Q41" i="44"/>
  <c r="S41" i="44" s="1"/>
  <c r="Q40" i="44"/>
  <c r="S40" i="44" s="1"/>
  <c r="Q39" i="44"/>
  <c r="S39" i="44" s="1"/>
  <c r="Q38" i="44"/>
  <c r="S38" i="44" s="1"/>
  <c r="Q37" i="44"/>
  <c r="S37" i="44" s="1"/>
  <c r="Q36" i="44"/>
  <c r="S36" i="44" s="1"/>
  <c r="Q35" i="44"/>
  <c r="S35" i="44" s="1"/>
  <c r="Q34" i="44"/>
  <c r="S34" i="44" s="1"/>
  <c r="Q33" i="44"/>
  <c r="S33" i="44" s="1"/>
  <c r="Q32" i="44"/>
  <c r="S32" i="44" s="1"/>
  <c r="Q31" i="44"/>
  <c r="S31" i="44" s="1"/>
  <c r="Q30" i="44"/>
  <c r="S30" i="44" s="1"/>
  <c r="Q29" i="44"/>
  <c r="S29" i="44" s="1"/>
  <c r="Q28" i="44"/>
  <c r="S28" i="44" s="1"/>
  <c r="Q27" i="44"/>
  <c r="S27" i="44" s="1"/>
  <c r="Q26" i="44"/>
  <c r="S26" i="44" s="1"/>
  <c r="Q25" i="44"/>
  <c r="S25" i="44" s="1"/>
  <c r="Q24" i="44"/>
  <c r="S24" i="44" s="1"/>
  <c r="Q23" i="44"/>
  <c r="S23" i="44" s="1"/>
  <c r="Q22" i="44"/>
  <c r="S22" i="44" s="1"/>
  <c r="Q21" i="44"/>
  <c r="S21" i="44" s="1"/>
  <c r="Q20" i="44"/>
  <c r="S20" i="44" s="1"/>
  <c r="Q19" i="44"/>
  <c r="S19" i="44" s="1"/>
  <c r="Q18" i="44"/>
  <c r="S18" i="44" s="1"/>
  <c r="Q17" i="44"/>
  <c r="S17" i="44" s="1"/>
  <c r="Q16" i="44"/>
  <c r="S16" i="44" s="1"/>
  <c r="Q15" i="44"/>
  <c r="S15" i="44" s="1"/>
  <c r="Q14" i="44"/>
  <c r="S14" i="44" s="1"/>
  <c r="Q13" i="44"/>
  <c r="S13" i="44" s="1"/>
  <c r="Q12" i="44"/>
  <c r="S12" i="44" s="1"/>
  <c r="Q11" i="44"/>
  <c r="S11" i="44" s="1"/>
  <c r="Q10" i="44"/>
  <c r="S10" i="44" s="1"/>
  <c r="Q9" i="44"/>
  <c r="S9" i="44" s="1"/>
  <c r="Q8" i="44"/>
  <c r="S8" i="44" s="1"/>
  <c r="Q7" i="44"/>
  <c r="S7" i="44" l="1"/>
  <c r="S54" i="44" s="1"/>
  <c r="Q54" i="4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D1" authorId="0" shapeId="0" xr:uid="{1DF99318-414C-478D-93E0-15EDFFE0D5F8}">
      <text>
        <r>
          <rPr>
            <sz val="9"/>
            <color indexed="81"/>
            <rFont val="MS P ゴシック"/>
            <family val="3"/>
            <charset val="128"/>
          </rPr>
          <t xml:space="preserve">※公的５団体とは、市町村（一部事務組合を含む）、日本赤十字社、社会福祉法人恩賜財団済生会、全国厚生農業協同組合連合会及び社会福祉法人北海道社会事業協会　を指します。
</t>
        </r>
      </text>
    </comment>
  </commentList>
</comments>
</file>

<file path=xl/sharedStrings.xml><?xml version="1.0" encoding="utf-8"?>
<sst xmlns="http://schemas.openxmlformats.org/spreadsheetml/2006/main" count="171" uniqueCount="107">
  <si>
    <t>円</t>
    <rPh sb="0" eb="1">
      <t>エン</t>
    </rPh>
    <phoneticPr fontId="6"/>
  </si>
  <si>
    <t>旅費</t>
    <rPh sb="0" eb="2">
      <t>リョヒ</t>
    </rPh>
    <phoneticPr fontId="5"/>
  </si>
  <si>
    <t>算出内訳</t>
    <rPh sb="0" eb="2">
      <t>サンシュツ</t>
    </rPh>
    <rPh sb="2" eb="4">
      <t>ウチワケ</t>
    </rPh>
    <phoneticPr fontId="5"/>
  </si>
  <si>
    <t>支出予定額</t>
    <rPh sb="0" eb="2">
      <t>シシュツ</t>
    </rPh>
    <rPh sb="2" eb="5">
      <t>ヨテイガク</t>
    </rPh>
    <phoneticPr fontId="6"/>
  </si>
  <si>
    <t>区分</t>
    <rPh sb="0" eb="2">
      <t>クブン</t>
    </rPh>
    <phoneticPr fontId="6"/>
  </si>
  <si>
    <t>＝</t>
    <phoneticPr fontId="5"/>
  </si>
  <si>
    <t>×</t>
    <phoneticPr fontId="5"/>
  </si>
  <si>
    <t>２．基準額</t>
  </si>
  <si>
    <t>基準額算出調書</t>
    <rPh sb="0" eb="3">
      <t>キジュンガク</t>
    </rPh>
    <rPh sb="3" eb="5">
      <t>サンシュツ</t>
    </rPh>
    <rPh sb="5" eb="7">
      <t>チョウショ</t>
    </rPh>
    <phoneticPr fontId="5"/>
  </si>
  <si>
    <t>合　　計</t>
    <rPh sb="0" eb="1">
      <t>ア</t>
    </rPh>
    <rPh sb="3" eb="4">
      <t>ケイ</t>
    </rPh>
    <phoneticPr fontId="6"/>
  </si>
  <si>
    <t>寄付金その他の収入</t>
    <rPh sb="0" eb="3">
      <t>キフキン</t>
    </rPh>
    <rPh sb="5" eb="6">
      <t>タ</t>
    </rPh>
    <rPh sb="7" eb="9">
      <t>シュウニュウ</t>
    </rPh>
    <phoneticPr fontId="6"/>
  </si>
  <si>
    <t>診療収入</t>
    <rPh sb="0" eb="2">
      <t>シンリョウ</t>
    </rPh>
    <rPh sb="2" eb="4">
      <t>シュウニュウ</t>
    </rPh>
    <phoneticPr fontId="6"/>
  </si>
  <si>
    <t>円</t>
    <rPh sb="0" eb="1">
      <t>エン</t>
    </rPh>
    <phoneticPr fontId="5"/>
  </si>
  <si>
    <t>収入見込額</t>
    <phoneticPr fontId="6"/>
  </si>
  <si>
    <t>（２）収入</t>
    <rPh sb="3" eb="5">
      <t>シュウニュウ</t>
    </rPh>
    <phoneticPr fontId="6"/>
  </si>
  <si>
    <t>総事業費</t>
    <rPh sb="0" eb="1">
      <t>ソウ</t>
    </rPh>
    <rPh sb="1" eb="4">
      <t>ジギョウヒ</t>
    </rPh>
    <phoneticPr fontId="6"/>
  </si>
  <si>
    <t>（その他）</t>
    <rPh sb="3" eb="4">
      <t>タ</t>
    </rPh>
    <phoneticPr fontId="6"/>
  </si>
  <si>
    <t>（１）支出</t>
    <rPh sb="3" eb="5">
      <t>シシュツ</t>
    </rPh>
    <phoneticPr fontId="6"/>
  </si>
  <si>
    <t>２．所要額明細書</t>
    <phoneticPr fontId="6"/>
  </si>
  <si>
    <t xml:space="preserve">  ２．「支出予定額」欄は、当該年度分の支出予定額を計上し、その算出基礎を具体的に明らかにすること。</t>
    <rPh sb="11" eb="12">
      <t>ラン</t>
    </rPh>
    <phoneticPr fontId="5"/>
  </si>
  <si>
    <t>　　として計上し、対象とする経費以外のときは、「その他」の経費に計上し、内訳は算出内訳欄に記入すること。</t>
    <rPh sb="39" eb="41">
      <t>サンシュツ</t>
    </rPh>
    <rPh sb="41" eb="43">
      <t>ウチワケ</t>
    </rPh>
    <phoneticPr fontId="6"/>
  </si>
  <si>
    <t xml:space="preserve">  １．「区分」欄は、該当の名称がない場合は、内容を検討し、補助対象と類似しているときは、具体的に〇〇費</t>
    <phoneticPr fontId="6"/>
  </si>
  <si>
    <t>（記入上の注意事項）</t>
  </si>
  <si>
    <t>施設名：</t>
    <rPh sb="0" eb="2">
      <t>シセツ</t>
    </rPh>
    <rPh sb="2" eb="3">
      <t>メイ</t>
    </rPh>
    <rPh sb="3" eb="4">
      <t>ビョウメイ</t>
    </rPh>
    <phoneticPr fontId="6"/>
  </si>
  <si>
    <t>非常勤職員手当</t>
  </si>
  <si>
    <t>職員諸手当</t>
  </si>
  <si>
    <t>職員基本給</t>
  </si>
  <si>
    <t>様式３－１７（１）</t>
    <rPh sb="0" eb="2">
      <t>ヨウシキ</t>
    </rPh>
    <phoneticPr fontId="11"/>
  </si>
  <si>
    <t>事業区分：重点医師偏在対策支援区域における承継・開業支援事業</t>
    <rPh sb="0" eb="2">
      <t>ジギョウ</t>
    </rPh>
    <rPh sb="2" eb="4">
      <t>クブン</t>
    </rPh>
    <phoneticPr fontId="11"/>
  </si>
  <si>
    <t>支援対象医療機関に選定した理由</t>
    <rPh sb="0" eb="2">
      <t>シエン</t>
    </rPh>
    <rPh sb="2" eb="4">
      <t>タイショウ</t>
    </rPh>
    <rPh sb="4" eb="6">
      <t>イリョウ</t>
    </rPh>
    <rPh sb="6" eb="8">
      <t>キカン</t>
    </rPh>
    <rPh sb="9" eb="11">
      <t>センテイ</t>
    </rPh>
    <rPh sb="13" eb="15">
      <t>リユウ</t>
    </rPh>
    <phoneticPr fontId="11"/>
  </si>
  <si>
    <t>選定過程</t>
    <rPh sb="0" eb="2">
      <t>センテイ</t>
    </rPh>
    <rPh sb="2" eb="4">
      <t>カテイ</t>
    </rPh>
    <phoneticPr fontId="11"/>
  </si>
  <si>
    <t>　３．（１）支出の「その他」欄は補助対象以外の経費を計上すること。</t>
    <rPh sb="6" eb="8">
      <t>シシュツ</t>
    </rPh>
    <phoneticPr fontId="6"/>
  </si>
  <si>
    <t>開設者名</t>
    <rPh sb="0" eb="3">
      <t>カイセツシャ</t>
    </rPh>
    <rPh sb="3" eb="4">
      <t>メイ</t>
    </rPh>
    <phoneticPr fontId="5"/>
  </si>
  <si>
    <t>施設名</t>
    <rPh sb="0" eb="2">
      <t>シセツ</t>
    </rPh>
    <rPh sb="2" eb="3">
      <t>メイ</t>
    </rPh>
    <phoneticPr fontId="11"/>
  </si>
  <si>
    <t>病床数</t>
    <rPh sb="0" eb="3">
      <t>ビョウショウスウ</t>
    </rPh>
    <phoneticPr fontId="5"/>
  </si>
  <si>
    <t>所在地</t>
    <rPh sb="0" eb="3">
      <t>ショザイチ</t>
    </rPh>
    <phoneticPr fontId="5"/>
  </si>
  <si>
    <t>支援区域</t>
    <rPh sb="0" eb="2">
      <t>シエン</t>
    </rPh>
    <rPh sb="2" eb="4">
      <t>クイキ</t>
    </rPh>
    <phoneticPr fontId="5"/>
  </si>
  <si>
    <t>R８</t>
    <phoneticPr fontId="5"/>
  </si>
  <si>
    <t>R７</t>
    <phoneticPr fontId="5"/>
  </si>
  <si>
    <t>●●法人●●会 理事長　厚生 太郎</t>
    <rPh sb="2" eb="4">
      <t>ホウジン</t>
    </rPh>
    <rPh sb="6" eb="7">
      <t>カイ</t>
    </rPh>
    <rPh sb="8" eb="11">
      <t>リジチョウ</t>
    </rPh>
    <rPh sb="12" eb="14">
      <t>コウセイ</t>
    </rPh>
    <rPh sb="15" eb="17">
      <t>タロウ</t>
    </rPh>
    <phoneticPr fontId="5"/>
  </si>
  <si>
    <t>●●●●病院</t>
    <rPh sb="4" eb="6">
      <t>ビョウイン</t>
    </rPh>
    <phoneticPr fontId="5"/>
  </si>
  <si>
    <t>●●県●●市●●一丁目１番１号</t>
    <rPh sb="2" eb="3">
      <t>ケン</t>
    </rPh>
    <rPh sb="5" eb="6">
      <t>シ</t>
    </rPh>
    <rPh sb="8" eb="9">
      <t>1</t>
    </rPh>
    <phoneticPr fontId="5"/>
  </si>
  <si>
    <t>▲▲医療圏</t>
    <rPh sb="2" eb="4">
      <t>イリョウ</t>
    </rPh>
    <rPh sb="4" eb="5">
      <t>ケン</t>
    </rPh>
    <phoneticPr fontId="5"/>
  </si>
  <si>
    <t>●●のため</t>
    <phoneticPr fontId="5"/>
  </si>
  <si>
    <t>令和８年●月●日　地域医療対策協議会で合意
令和８年●月●日　保険者協議会で合意</t>
    <rPh sb="0" eb="2">
      <t>レイワ</t>
    </rPh>
    <rPh sb="3" eb="4">
      <t>ネン</t>
    </rPh>
    <rPh sb="5" eb="6">
      <t>ガツ</t>
    </rPh>
    <rPh sb="7" eb="8">
      <t>ニチ</t>
    </rPh>
    <rPh sb="9" eb="11">
      <t>チイキ</t>
    </rPh>
    <rPh sb="11" eb="13">
      <t>イリョウ</t>
    </rPh>
    <rPh sb="13" eb="15">
      <t>タイサク</t>
    </rPh>
    <rPh sb="15" eb="17">
      <t>キョウギ</t>
    </rPh>
    <rPh sb="17" eb="18">
      <t>カイ</t>
    </rPh>
    <rPh sb="19" eb="21">
      <t>ゴウイ</t>
    </rPh>
    <rPh sb="31" eb="34">
      <t>ホケンシャ</t>
    </rPh>
    <phoneticPr fontId="5"/>
  </si>
  <si>
    <t>諸謝金</t>
    <rPh sb="0" eb="3">
      <t>ショシャキン</t>
    </rPh>
    <phoneticPr fontId="5"/>
  </si>
  <si>
    <t>※水色着色セルに入力してください。</t>
    <rPh sb="1" eb="3">
      <t>ミズイロ</t>
    </rPh>
    <rPh sb="3" eb="5">
      <t>チャクショク</t>
    </rPh>
    <rPh sb="8" eb="10">
      <t>ニュウリョク</t>
    </rPh>
    <phoneticPr fontId="5"/>
  </si>
  <si>
    <t>※黄色に着色した項目に入力してください。</t>
    <rPh sb="1" eb="3">
      <t>キイロ</t>
    </rPh>
    <rPh sb="4" eb="6">
      <t>チャクショク</t>
    </rPh>
    <rPh sb="8" eb="10">
      <t>コウモク</t>
    </rPh>
    <rPh sb="11" eb="13">
      <t>ニュウリョク</t>
    </rPh>
    <phoneticPr fontId="5"/>
  </si>
  <si>
    <t>合計</t>
    <rPh sb="0" eb="2">
      <t>ゴウケイ</t>
    </rPh>
    <phoneticPr fontId="5"/>
  </si>
  <si>
    <t>M=K-L</t>
    <phoneticPr fontId="5"/>
  </si>
  <si>
    <t>L</t>
    <phoneticPr fontId="5"/>
  </si>
  <si>
    <t>K=J×補助率</t>
    <rPh sb="4" eb="7">
      <t>ホジョリツ</t>
    </rPh>
    <phoneticPr fontId="5"/>
  </si>
  <si>
    <t>J</t>
  </si>
  <si>
    <t>I</t>
  </si>
  <si>
    <t>H=F-G</t>
    <phoneticPr fontId="5"/>
  </si>
  <si>
    <t xml:space="preserve">G </t>
  </si>
  <si>
    <t xml:space="preserve">F </t>
  </si>
  <si>
    <t>E</t>
  </si>
  <si>
    <t>D</t>
  </si>
  <si>
    <t>C=A-B</t>
    <phoneticPr fontId="5"/>
  </si>
  <si>
    <t>B</t>
  </si>
  <si>
    <t>A</t>
  </si>
  <si>
    <t>国庫補助
所要額</t>
    <rPh sb="0" eb="2">
      <t>コッコ</t>
    </rPh>
    <rPh sb="2" eb="4">
      <t>ホジョ</t>
    </rPh>
    <rPh sb="5" eb="8">
      <t>ショヨウガク</t>
    </rPh>
    <phoneticPr fontId="6"/>
  </si>
  <si>
    <t>仕入に係る消費税等相当額</t>
    <phoneticPr fontId="5"/>
  </si>
  <si>
    <t>国庫補助
基本所要額</t>
    <rPh sb="0" eb="2">
      <t>コッコ</t>
    </rPh>
    <rPh sb="2" eb="4">
      <t>ホジョ</t>
    </rPh>
    <rPh sb="5" eb="7">
      <t>キホン</t>
    </rPh>
    <rPh sb="7" eb="10">
      <t>ショヨウガク</t>
    </rPh>
    <phoneticPr fontId="6"/>
  </si>
  <si>
    <t>国庫補助
基本額</t>
    <rPh sb="0" eb="2">
      <t>コッコ</t>
    </rPh>
    <rPh sb="2" eb="4">
      <t>ホジョ</t>
    </rPh>
    <rPh sb="5" eb="8">
      <t>キホンガク</t>
    </rPh>
    <phoneticPr fontId="6"/>
  </si>
  <si>
    <t>都道府県
補助額</t>
    <rPh sb="0" eb="4">
      <t>トドウフケン</t>
    </rPh>
    <rPh sb="5" eb="8">
      <t>ホジョガク</t>
    </rPh>
    <phoneticPr fontId="6"/>
  </si>
  <si>
    <t>差引不足額</t>
    <rPh sb="0" eb="2">
      <t>サシヒキ</t>
    </rPh>
    <rPh sb="2" eb="5">
      <t>フソクガク</t>
    </rPh>
    <phoneticPr fontId="6"/>
  </si>
  <si>
    <t>診療収入額</t>
    <rPh sb="0" eb="2">
      <t>シンリョウ</t>
    </rPh>
    <rPh sb="2" eb="4">
      <t>シュウニュウ</t>
    </rPh>
    <rPh sb="4" eb="5">
      <t>ガク</t>
    </rPh>
    <phoneticPr fontId="6"/>
  </si>
  <si>
    <t>選定額</t>
    <rPh sb="0" eb="2">
      <t>センテイ</t>
    </rPh>
    <rPh sb="2" eb="3">
      <t>ガク</t>
    </rPh>
    <phoneticPr fontId="6"/>
  </si>
  <si>
    <t>基準額</t>
    <rPh sb="0" eb="3">
      <t>キジュンガク</t>
    </rPh>
    <phoneticPr fontId="6"/>
  </si>
  <si>
    <t>対象経費の
支出予定額</t>
    <rPh sb="0" eb="2">
      <t>タイショウ</t>
    </rPh>
    <rPh sb="2" eb="4">
      <t>ケイヒ</t>
    </rPh>
    <rPh sb="6" eb="8">
      <t>シシュツ</t>
    </rPh>
    <rPh sb="8" eb="11">
      <t>ヨテイガク</t>
    </rPh>
    <phoneticPr fontId="6"/>
  </si>
  <si>
    <t>差引事業費</t>
    <rPh sb="0" eb="2">
      <t>サシヒキ</t>
    </rPh>
    <rPh sb="2" eb="5">
      <t>ジギョウヒ</t>
    </rPh>
    <phoneticPr fontId="6"/>
  </si>
  <si>
    <t>診療収入額
及び寄付金
その他の収入額</t>
    <rPh sb="0" eb="2">
      <t>シンリョウ</t>
    </rPh>
    <rPh sb="2" eb="5">
      <t>シュウニュウガク</t>
    </rPh>
    <rPh sb="6" eb="7">
      <t>オヨ</t>
    </rPh>
    <rPh sb="8" eb="11">
      <t>キフキン</t>
    </rPh>
    <rPh sb="14" eb="15">
      <t>タ</t>
    </rPh>
    <rPh sb="16" eb="19">
      <t>シュウニュウガク</t>
    </rPh>
    <phoneticPr fontId="6"/>
  </si>
  <si>
    <t>補助率</t>
    <rPh sb="0" eb="3">
      <t>ホジョリツ</t>
    </rPh>
    <phoneticPr fontId="6"/>
  </si>
  <si>
    <t>算定方法</t>
    <rPh sb="0" eb="2">
      <t>サンテイ</t>
    </rPh>
    <rPh sb="2" eb="4">
      <t>ホウホウ</t>
    </rPh>
    <phoneticPr fontId="5"/>
  </si>
  <si>
    <t>補助方法</t>
    <rPh sb="0" eb="2">
      <t>ホジョ</t>
    </rPh>
    <rPh sb="2" eb="4">
      <t>ホウホウ</t>
    </rPh>
    <phoneticPr fontId="6"/>
  </si>
  <si>
    <t>施設（地区又は市町村）の名称</t>
    <rPh sb="0" eb="1">
      <t>シ</t>
    </rPh>
    <rPh sb="1" eb="2">
      <t>セツ</t>
    </rPh>
    <rPh sb="3" eb="5">
      <t>チク</t>
    </rPh>
    <rPh sb="5" eb="6">
      <t>マタ</t>
    </rPh>
    <rPh sb="7" eb="10">
      <t>シチョウソン</t>
    </rPh>
    <rPh sb="12" eb="14">
      <t>メイショウ</t>
    </rPh>
    <phoneticPr fontId="6"/>
  </si>
  <si>
    <t>事業名</t>
    <rPh sb="0" eb="2">
      <t>ジギョウ</t>
    </rPh>
    <rPh sb="2" eb="3">
      <t>メイ</t>
    </rPh>
    <phoneticPr fontId="6"/>
  </si>
  <si>
    <t>様式１</t>
    <rPh sb="0" eb="2">
      <t>ヨウシキ</t>
    </rPh>
    <phoneticPr fontId="5"/>
  </si>
  <si>
    <t>様式２</t>
    <rPh sb="0" eb="2">
      <t>ヨウシキ</t>
    </rPh>
    <phoneticPr fontId="5"/>
  </si>
  <si>
    <t>様式３</t>
    <rPh sb="0" eb="2">
      <t>ヨウシキ</t>
    </rPh>
    <phoneticPr fontId="5"/>
  </si>
  <si>
    <t>※フルタイムで日直・宿直を実施していない場合は、勤務時間に応じて、回数を按分すること。</t>
    <rPh sb="7" eb="9">
      <t>ニッチョク</t>
    </rPh>
    <rPh sb="10" eb="12">
      <t>シュクチョク</t>
    </rPh>
    <rPh sb="13" eb="15">
      <t>ジッシ</t>
    </rPh>
    <rPh sb="20" eb="22">
      <t>バアイ</t>
    </rPh>
    <rPh sb="24" eb="26">
      <t>キンム</t>
    </rPh>
    <rPh sb="26" eb="28">
      <t>ジカン</t>
    </rPh>
    <rPh sb="29" eb="30">
      <t>オウ</t>
    </rPh>
    <rPh sb="33" eb="35">
      <t>カイスウ</t>
    </rPh>
    <rPh sb="36" eb="38">
      <t>アンブン</t>
    </rPh>
    <phoneticPr fontId="5"/>
  </si>
  <si>
    <t>120回</t>
    <rPh sb="3" eb="4">
      <t>カイ</t>
    </rPh>
    <phoneticPr fontId="5"/>
  </si>
  <si>
    <t>240回</t>
    <rPh sb="3" eb="4">
      <t>カイ</t>
    </rPh>
    <phoneticPr fontId="5"/>
  </si>
  <si>
    <t>0回</t>
    <rPh sb="1" eb="2">
      <t>カイ</t>
    </rPh>
    <phoneticPr fontId="5"/>
  </si>
  <si>
    <t>60回</t>
    <rPh sb="2" eb="3">
      <t>カイ</t>
    </rPh>
    <phoneticPr fontId="5"/>
  </si>
  <si>
    <t>150床</t>
    <rPh sb="3" eb="4">
      <t>ショウ</t>
    </rPh>
    <phoneticPr fontId="5"/>
  </si>
  <si>
    <t>うち
宿直回数</t>
    <rPh sb="3" eb="5">
      <t>シュクチョク</t>
    </rPh>
    <rPh sb="5" eb="7">
      <t>カイスウ</t>
    </rPh>
    <phoneticPr fontId="5"/>
  </si>
  <si>
    <t>うち
日直回数</t>
    <rPh sb="3" eb="5">
      <t>ニッチョク</t>
    </rPh>
    <rPh sb="5" eb="7">
      <t>カイスウ</t>
    </rPh>
    <phoneticPr fontId="5"/>
  </si>
  <si>
    <t>土日祝の
宿日直回数
④</t>
    <rPh sb="0" eb="2">
      <t>ドニチ</t>
    </rPh>
    <rPh sb="2" eb="3">
      <t>シュク</t>
    </rPh>
    <rPh sb="5" eb="8">
      <t>シュクニッチョク</t>
    </rPh>
    <rPh sb="8" eb="10">
      <t>カイスウ</t>
    </rPh>
    <phoneticPr fontId="5"/>
  </si>
  <si>
    <t>土日祝の
宿日直回数
③</t>
    <rPh sb="0" eb="2">
      <t>ドニチ</t>
    </rPh>
    <rPh sb="2" eb="3">
      <t>シュク</t>
    </rPh>
    <rPh sb="5" eb="8">
      <t>シュクニッチョク</t>
    </rPh>
    <rPh sb="8" eb="10">
      <t>カイスウ</t>
    </rPh>
    <phoneticPr fontId="5"/>
  </si>
  <si>
    <t>土日祝の
宿日直回数
②</t>
    <rPh sb="0" eb="2">
      <t>ドニチ</t>
    </rPh>
    <rPh sb="2" eb="3">
      <t>シュク</t>
    </rPh>
    <rPh sb="5" eb="8">
      <t>シュクニッチョク</t>
    </rPh>
    <rPh sb="8" eb="10">
      <t>カイスウ</t>
    </rPh>
    <phoneticPr fontId="5"/>
  </si>
  <si>
    <t>土日祝の
宿日直回数
①</t>
    <rPh sb="0" eb="2">
      <t>ドニチ</t>
    </rPh>
    <rPh sb="2" eb="3">
      <t>シュク</t>
    </rPh>
    <rPh sb="5" eb="8">
      <t>シュクニッチョク</t>
    </rPh>
    <rPh sb="8" eb="10">
      <t>カイスウ</t>
    </rPh>
    <phoneticPr fontId="5"/>
  </si>
  <si>
    <t>年間宿日直回数
③＋④</t>
    <rPh sb="0" eb="2">
      <t>ネンカン</t>
    </rPh>
    <rPh sb="2" eb="3">
      <t>シュク</t>
    </rPh>
    <rPh sb="3" eb="5">
      <t>ニッチョク</t>
    </rPh>
    <rPh sb="5" eb="7">
      <t>カイスウ</t>
    </rPh>
    <phoneticPr fontId="5"/>
  </si>
  <si>
    <t>常勤医の宿日直状況</t>
    <rPh sb="0" eb="3">
      <t>ジョウキンイ</t>
    </rPh>
    <rPh sb="4" eb="5">
      <t>シュク</t>
    </rPh>
    <rPh sb="7" eb="9">
      <t>ジョウキョウ</t>
    </rPh>
    <phoneticPr fontId="5"/>
  </si>
  <si>
    <t>代替医師の宿日直状況</t>
    <rPh sb="0" eb="2">
      <t>ダイタイ</t>
    </rPh>
    <rPh sb="2" eb="4">
      <t>イシ</t>
    </rPh>
    <rPh sb="5" eb="6">
      <t>シュク</t>
    </rPh>
    <rPh sb="6" eb="8">
      <t>ニッチョク</t>
    </rPh>
    <rPh sb="8" eb="10">
      <t>ジョウキョウ</t>
    </rPh>
    <phoneticPr fontId="5"/>
  </si>
  <si>
    <t>年間宿日直回数
①＋②</t>
    <rPh sb="0" eb="2">
      <t>ネンカン</t>
    </rPh>
    <rPh sb="2" eb="3">
      <t>シュク</t>
    </rPh>
    <rPh sb="3" eb="5">
      <t>ニッチョク</t>
    </rPh>
    <rPh sb="5" eb="7">
      <t>カイスウ</t>
    </rPh>
    <phoneticPr fontId="5"/>
  </si>
  <si>
    <r>
      <t xml:space="preserve">代替医師の派遣元医療機関（施設名）
</t>
    </r>
    <r>
      <rPr>
        <sz val="9"/>
        <color theme="1"/>
        <rFont val="ＭＳ Ｐゴシック"/>
        <family val="3"/>
        <charset val="128"/>
        <scheme val="minor"/>
      </rPr>
      <t>※派遣されている場合のみ記入</t>
    </r>
    <rPh sb="0" eb="2">
      <t>ダイタイ</t>
    </rPh>
    <rPh sb="2" eb="4">
      <t>イシ</t>
    </rPh>
    <rPh sb="5" eb="7">
      <t>ハケン</t>
    </rPh>
    <rPh sb="7" eb="8">
      <t>モト</t>
    </rPh>
    <rPh sb="8" eb="10">
      <t>イリョウ</t>
    </rPh>
    <rPh sb="10" eb="12">
      <t>キカン</t>
    </rPh>
    <rPh sb="13" eb="16">
      <t>シセツメイ</t>
    </rPh>
    <rPh sb="19" eb="21">
      <t>ハケン</t>
    </rPh>
    <rPh sb="26" eb="28">
      <t>バアイ</t>
    </rPh>
    <rPh sb="30" eb="32">
      <t>キニュウ</t>
    </rPh>
    <phoneticPr fontId="5"/>
  </si>
  <si>
    <t>支援対象となる宿日直回数
①ー③</t>
    <rPh sb="7" eb="8">
      <t>シュク</t>
    </rPh>
    <rPh sb="8" eb="10">
      <t>ニッチョク</t>
    </rPh>
    <rPh sb="10" eb="12">
      <t>カイスウ</t>
    </rPh>
    <phoneticPr fontId="5"/>
  </si>
  <si>
    <t>代替医師確保経費</t>
    <rPh sb="0" eb="2">
      <t>ダイタイ</t>
    </rPh>
    <rPh sb="2" eb="4">
      <t>イシ</t>
    </rPh>
    <rPh sb="4" eb="6">
      <t>カクホ</t>
    </rPh>
    <rPh sb="6" eb="8">
      <t>ケイヒ</t>
    </rPh>
    <phoneticPr fontId="5"/>
  </si>
  <si>
    <t>重点医師偏在対策支援区域における医師の勤務・生活環境改善のための代替医師確保支援事業　実施計画（先行的な医師偏在是正プラン）</t>
    <rPh sb="0" eb="2">
      <t>ジュウテン</t>
    </rPh>
    <rPh sb="2" eb="4">
      <t>イシ</t>
    </rPh>
    <rPh sb="4" eb="6">
      <t>ヘンザイ</t>
    </rPh>
    <rPh sb="6" eb="8">
      <t>タイサク</t>
    </rPh>
    <rPh sb="8" eb="10">
      <t>シエン</t>
    </rPh>
    <rPh sb="10" eb="12">
      <t>クイキ</t>
    </rPh>
    <rPh sb="16" eb="18">
      <t>イシ</t>
    </rPh>
    <rPh sb="19" eb="21">
      <t>キンム</t>
    </rPh>
    <rPh sb="22" eb="24">
      <t>セイカツ</t>
    </rPh>
    <rPh sb="24" eb="26">
      <t>カンキョウ</t>
    </rPh>
    <rPh sb="26" eb="28">
      <t>カイゼン</t>
    </rPh>
    <rPh sb="32" eb="34">
      <t>ダイタイ</t>
    </rPh>
    <rPh sb="34" eb="36">
      <t>イシ</t>
    </rPh>
    <rPh sb="36" eb="38">
      <t>カクホ</t>
    </rPh>
    <rPh sb="38" eb="40">
      <t>シエン</t>
    </rPh>
    <rPh sb="40" eb="42">
      <t>ジギョウ</t>
    </rPh>
    <rPh sb="43" eb="45">
      <t>ジッシ</t>
    </rPh>
    <rPh sb="45" eb="47">
      <t>ケイカク</t>
    </rPh>
    <rPh sb="48" eb="50">
      <t>センコウ</t>
    </rPh>
    <rPh sb="50" eb="51">
      <t>テキ</t>
    </rPh>
    <rPh sb="52" eb="54">
      <t>イシ</t>
    </rPh>
    <rPh sb="54" eb="56">
      <t>ヘンザイ</t>
    </rPh>
    <rPh sb="56" eb="58">
      <t>ゼセイ</t>
    </rPh>
    <phoneticPr fontId="11"/>
  </si>
  <si>
    <t>社会保険料</t>
    <phoneticPr fontId="5"/>
  </si>
  <si>
    <t>選定額</t>
    <rPh sb="0" eb="2">
      <t>センテイ</t>
    </rPh>
    <rPh sb="2" eb="3">
      <t>ガク</t>
    </rPh>
    <phoneticPr fontId="1"/>
  </si>
  <si>
    <t>基準額</t>
    <rPh sb="0" eb="3">
      <t>キジュンガク</t>
    </rPh>
    <phoneticPr fontId="1"/>
  </si>
  <si>
    <t>60,000円</t>
    <rPh sb="6" eb="7">
      <t>エン</t>
    </rPh>
    <phoneticPr fontId="5"/>
  </si>
  <si>
    <t>日直・宿直回数</t>
    <rPh sb="0" eb="2">
      <t>ニッチョク</t>
    </rPh>
    <rPh sb="3" eb="5">
      <t>シュクチョク</t>
    </rPh>
    <rPh sb="5" eb="7">
      <t>カイスウ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</si>
</sst>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円&quot;;&quot;△ &quot;#,##0&quot;&quot;&quot;円&quot;"/>
    <numFmt numFmtId="177" formatCode="#,##0_);[Red]\(#,##0\)"/>
    <numFmt numFmtId="178" formatCode="#,##0;&quot;△ &quot;#,##0"/>
    <numFmt numFmtId="179" formatCode="General&quot;件&quot;"/>
  </numFmts>
  <fonts count="22">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sz val="11"/>
      <name val="ＭＳ Ｐゴシック"/>
      <family val="3"/>
      <charset val="128"/>
      <scheme val="minor"/>
    </font>
    <font>
      <b/>
      <sz val="12"/>
      <name val="ＭＳ Ｐゴシック"/>
      <family val="3"/>
      <charset val="128"/>
      <scheme val="minor"/>
    </font>
    <font>
      <sz val="12"/>
      <name val="ＭＳ Ｐゴシック"/>
      <family val="3"/>
      <charset val="128"/>
      <scheme val="minor"/>
    </font>
    <font>
      <sz val="11"/>
      <color rgb="FFFF0000"/>
      <name val="ＭＳ Ｐゴシック"/>
      <family val="3"/>
      <charset val="128"/>
      <scheme val="minor"/>
    </font>
    <font>
      <sz val="6"/>
      <name val="ＭＳ Ｐゴシック"/>
      <family val="2"/>
      <charset val="128"/>
      <scheme val="minor"/>
    </font>
    <font>
      <b/>
      <sz val="16"/>
      <color theme="1"/>
      <name val="ＭＳ Ｐゴシック"/>
      <family val="3"/>
      <charset val="128"/>
      <scheme val="minor"/>
    </font>
    <font>
      <sz val="16"/>
      <color theme="1"/>
      <name val="ＭＳ Ｐゴシック"/>
      <family val="3"/>
      <charset val="128"/>
      <scheme val="minor"/>
    </font>
    <font>
      <sz val="11"/>
      <color rgb="FFFF0000"/>
      <name val="ＭＳ Ｐゴシック"/>
      <family val="2"/>
      <charset val="128"/>
      <scheme val="minor"/>
    </font>
    <font>
      <sz val="11"/>
      <name val="ＭＳ Ｐゴシック"/>
      <family val="3"/>
      <charset val="128"/>
    </font>
    <font>
      <sz val="9"/>
      <name val="ＭＳ Ｐゴシック"/>
      <family val="3"/>
      <charset val="128"/>
      <scheme val="minor"/>
    </font>
    <font>
      <sz val="9"/>
      <color indexed="81"/>
      <name val="MS P ゴシック"/>
      <family val="3"/>
      <charset val="128"/>
    </font>
    <font>
      <b/>
      <sz val="10"/>
      <color theme="1"/>
      <name val="ＭＳ Ｐゴシック"/>
      <family val="3"/>
      <charset val="128"/>
      <scheme val="minor"/>
    </font>
    <font>
      <sz val="8"/>
      <color theme="1"/>
      <name val="ＭＳ Ｐゴシック"/>
      <family val="3"/>
      <charset val="128"/>
      <scheme val="minor"/>
    </font>
    <font>
      <b/>
      <sz val="11"/>
      <color theme="1"/>
      <name val="ＭＳ Ｐゴシック"/>
      <family val="3"/>
      <charset val="128"/>
      <scheme val="minor"/>
    </font>
    <font>
      <sz val="9"/>
      <color theme="1"/>
      <name val="ＭＳ Ｐゴシック"/>
      <family val="3"/>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theme="0"/>
        <bgColor indexed="64"/>
      </patternFill>
    </fill>
  </fills>
  <borders count="85">
    <border>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auto="1"/>
      </left>
      <right style="medium">
        <color auto="1"/>
      </right>
      <top style="medium">
        <color auto="1"/>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hair">
        <color auto="1"/>
      </top>
      <bottom style="hair">
        <color auto="1"/>
      </bottom>
      <diagonal/>
    </border>
    <border>
      <left style="thin">
        <color indexed="64"/>
      </left>
      <right style="medium">
        <color indexed="64"/>
      </right>
      <top style="hair">
        <color indexed="64"/>
      </top>
      <bottom style="hair">
        <color indexed="64"/>
      </bottom>
      <diagonal/>
    </border>
    <border>
      <left style="medium">
        <color auto="1"/>
      </left>
      <right style="thin">
        <color auto="1"/>
      </right>
      <top style="hair">
        <color auto="1"/>
      </top>
      <bottom style="hair">
        <color auto="1"/>
      </bottom>
      <diagonal/>
    </border>
    <border>
      <left style="thin">
        <color indexed="64"/>
      </left>
      <right style="thin">
        <color indexed="64"/>
      </right>
      <top style="hair">
        <color indexed="64"/>
      </top>
      <bottom style="hair">
        <color indexed="64"/>
      </bottom>
      <diagonal/>
    </border>
    <border>
      <left style="medium">
        <color auto="1"/>
      </left>
      <right style="medium">
        <color auto="1"/>
      </right>
      <top style="hair">
        <color auto="1"/>
      </top>
      <bottom/>
      <diagonal/>
    </border>
    <border>
      <left style="thin">
        <color auto="1"/>
      </left>
      <right style="medium">
        <color auto="1"/>
      </right>
      <top style="hair">
        <color auto="1"/>
      </top>
      <bottom/>
      <diagonal/>
    </border>
    <border>
      <left style="medium">
        <color auto="1"/>
      </left>
      <right style="medium">
        <color auto="1"/>
      </right>
      <top style="hair">
        <color auto="1"/>
      </top>
      <bottom style="medium">
        <color auto="1"/>
      </bottom>
      <diagonal/>
    </border>
    <border>
      <left style="thin">
        <color indexed="64"/>
      </left>
      <right style="medium">
        <color indexed="64"/>
      </right>
      <top style="hair">
        <color indexed="64"/>
      </top>
      <bottom style="medium">
        <color indexed="64"/>
      </bottom>
      <diagonal/>
    </border>
    <border>
      <left style="medium">
        <color auto="1"/>
      </left>
      <right style="thin">
        <color auto="1"/>
      </right>
      <top style="hair">
        <color auto="1"/>
      </top>
      <bottom style="medium">
        <color auto="1"/>
      </bottom>
      <diagonal/>
    </border>
    <border>
      <left style="thin">
        <color indexed="64"/>
      </left>
      <right style="thin">
        <color indexed="64"/>
      </right>
      <top style="hair">
        <color indexed="64"/>
      </top>
      <bottom style="medium">
        <color indexed="64"/>
      </bottom>
      <diagonal/>
    </border>
    <border>
      <left/>
      <right style="thin">
        <color indexed="64"/>
      </right>
      <top style="medium">
        <color indexed="64"/>
      </top>
      <bottom/>
      <diagonal/>
    </border>
    <border diagonalDown="1">
      <left style="medium">
        <color auto="1"/>
      </left>
      <right/>
      <top/>
      <bottom/>
      <diagonal style="thin">
        <color auto="1"/>
      </diagonal>
    </border>
    <border>
      <left style="medium">
        <color indexed="64"/>
      </left>
      <right style="thin">
        <color indexed="64"/>
      </right>
      <top style="thin">
        <color indexed="64"/>
      </top>
      <bottom style="thin">
        <color indexed="64"/>
      </bottom>
      <diagonal/>
    </border>
    <border>
      <left style="thick">
        <color auto="1"/>
      </left>
      <right style="thick">
        <color auto="1"/>
      </right>
      <top style="thick">
        <color auto="1"/>
      </top>
      <bottom/>
      <diagonal/>
    </border>
    <border diagonalDown="1">
      <left style="medium">
        <color auto="1"/>
      </left>
      <right/>
      <top/>
      <bottom style="medium">
        <color auto="1"/>
      </bottom>
      <diagonal style="thin">
        <color auto="1"/>
      </diagonal>
    </border>
    <border>
      <left style="thick">
        <color auto="1"/>
      </left>
      <right style="thick">
        <color auto="1"/>
      </right>
      <top/>
      <bottom style="medium">
        <color auto="1"/>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auto="1"/>
      </left>
      <right style="thin">
        <color auto="1"/>
      </right>
      <top style="medium">
        <color auto="1"/>
      </top>
      <bottom style="hair">
        <color indexed="64"/>
      </bottom>
      <diagonal/>
    </border>
    <border>
      <left style="thin">
        <color indexed="64"/>
      </left>
      <right style="thin">
        <color indexed="64"/>
      </right>
      <top style="medium">
        <color auto="1"/>
      </top>
      <bottom style="hair">
        <color indexed="64"/>
      </bottom>
      <diagonal/>
    </border>
    <border>
      <left style="thin">
        <color indexed="64"/>
      </left>
      <right/>
      <top style="medium">
        <color auto="1"/>
      </top>
      <bottom style="hair">
        <color indexed="64"/>
      </bottom>
      <diagonal/>
    </border>
    <border>
      <left style="thick">
        <color auto="1"/>
      </left>
      <right style="thick">
        <color auto="1"/>
      </right>
      <top style="medium">
        <color auto="1"/>
      </top>
      <bottom style="hair">
        <color indexed="64"/>
      </bottom>
      <diagonal/>
    </border>
    <border>
      <left style="thin">
        <color indexed="64"/>
      </left>
      <right style="medium">
        <color indexed="64"/>
      </right>
      <top/>
      <bottom/>
      <diagonal/>
    </border>
    <border>
      <left style="medium">
        <color auto="1"/>
      </left>
      <right style="thin">
        <color auto="1"/>
      </right>
      <top/>
      <bottom style="hair">
        <color auto="1"/>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ck">
        <color auto="1"/>
      </left>
      <right style="thick">
        <color auto="1"/>
      </right>
      <top/>
      <bottom style="hair">
        <color auto="1"/>
      </bottom>
      <diagonal/>
    </border>
    <border>
      <left/>
      <right style="medium">
        <color indexed="64"/>
      </right>
      <top/>
      <bottom/>
      <diagonal/>
    </border>
    <border>
      <left style="thin">
        <color indexed="64"/>
      </left>
      <right style="medium">
        <color indexed="64"/>
      </right>
      <top/>
      <bottom style="hair">
        <color indexed="64"/>
      </bottom>
      <diagonal/>
    </border>
    <border>
      <left style="thin">
        <color indexed="64"/>
      </left>
      <right/>
      <top style="hair">
        <color indexed="64"/>
      </top>
      <bottom style="hair">
        <color indexed="64"/>
      </bottom>
      <diagonal/>
    </border>
    <border>
      <left style="thick">
        <color auto="1"/>
      </left>
      <right style="thick">
        <color auto="1"/>
      </right>
      <top style="hair">
        <color auto="1"/>
      </top>
      <bottom style="hair">
        <color auto="1"/>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style="thick">
        <color auto="1"/>
      </left>
      <right style="thick">
        <color auto="1"/>
      </right>
      <top style="hair">
        <color auto="1"/>
      </top>
      <bottom style="thick">
        <color auto="1"/>
      </bottom>
      <diagonal/>
    </border>
    <border>
      <left/>
      <right style="thin">
        <color indexed="64"/>
      </right>
      <top style="hair">
        <color indexed="64"/>
      </top>
      <bottom style="medium">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auto="1"/>
      </top>
      <bottom style="thin">
        <color indexed="64"/>
      </bottom>
      <diagonal/>
    </border>
    <border>
      <left/>
      <right style="thin">
        <color indexed="64"/>
      </right>
      <top style="thin">
        <color indexed="64"/>
      </top>
      <bottom style="double">
        <color auto="1"/>
      </bottom>
      <diagonal/>
    </border>
    <border>
      <left style="thin">
        <color indexed="64"/>
      </left>
      <right style="thin">
        <color indexed="64"/>
      </right>
      <top style="thin">
        <color indexed="64"/>
      </top>
      <bottom style="double">
        <color auto="1"/>
      </bottom>
      <diagonal/>
    </border>
    <border>
      <left/>
      <right style="medium">
        <color indexed="64"/>
      </right>
      <top style="hair">
        <color indexed="64"/>
      </top>
      <bottom style="medium">
        <color indexed="64"/>
      </bottom>
      <diagonal/>
    </border>
    <border>
      <left/>
      <right style="medium">
        <color auto="1"/>
      </right>
      <top style="hair">
        <color auto="1"/>
      </top>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auto="1"/>
      </left>
      <right style="thin">
        <color auto="1"/>
      </right>
      <top style="hair">
        <color auto="1"/>
      </top>
      <bottom style="thin">
        <color indexed="64"/>
      </bottom>
      <diagonal/>
    </border>
    <border>
      <left style="medium">
        <color auto="1"/>
      </left>
      <right style="medium">
        <color auto="1"/>
      </right>
      <top style="hair">
        <color auto="1"/>
      </top>
      <bottom style="thin">
        <color indexed="64"/>
      </bottom>
      <diagonal/>
    </border>
    <border>
      <left style="medium">
        <color auto="1"/>
      </left>
      <right style="medium">
        <color indexed="64"/>
      </right>
      <top style="medium">
        <color auto="1"/>
      </top>
      <bottom style="hair">
        <color indexed="64"/>
      </bottom>
      <diagonal/>
    </border>
    <border>
      <left/>
      <right style="medium">
        <color indexed="64"/>
      </right>
      <top style="medium">
        <color auto="1"/>
      </top>
      <bottom style="hair">
        <color indexed="64"/>
      </bottom>
      <diagonal/>
    </border>
    <border>
      <left style="thin">
        <color indexed="64"/>
      </left>
      <right style="medium">
        <color indexed="64"/>
      </right>
      <top style="medium">
        <color auto="1"/>
      </top>
      <bottom style="hair">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auto="1"/>
      </left>
      <right style="thin">
        <color auto="1"/>
      </right>
      <top/>
      <bottom style="medium">
        <color auto="1"/>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ck">
        <color auto="1"/>
      </left>
      <right style="thick">
        <color auto="1"/>
      </right>
      <top/>
      <bottom/>
      <diagonal/>
    </border>
    <border>
      <left style="medium">
        <color indexed="64"/>
      </left>
      <right/>
      <top style="thin">
        <color indexed="64"/>
      </top>
      <bottom/>
      <diagonal/>
    </border>
    <border>
      <left/>
      <right/>
      <top style="medium">
        <color auto="1"/>
      </top>
      <bottom style="thin">
        <color auto="1"/>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diagonalDown="1">
      <left style="medium">
        <color auto="1"/>
      </left>
      <right/>
      <top style="medium">
        <color auto="1"/>
      </top>
      <bottom/>
      <diagonal style="thin">
        <color auto="1"/>
      </diagonal>
    </border>
  </borders>
  <cellStyleXfs count="6">
    <xf numFmtId="0" fontId="0" fillId="0" borderId="0">
      <alignment vertical="center"/>
    </xf>
    <xf numFmtId="0" fontId="4" fillId="0" borderId="0">
      <alignment vertical="center"/>
    </xf>
    <xf numFmtId="0" fontId="3" fillId="0" borderId="0">
      <alignment vertical="center"/>
    </xf>
    <xf numFmtId="0" fontId="2" fillId="0" borderId="0">
      <alignment vertical="center"/>
    </xf>
    <xf numFmtId="0" fontId="15" fillId="0" borderId="0"/>
    <xf numFmtId="0" fontId="1" fillId="0" borderId="0">
      <alignment vertical="center"/>
    </xf>
  </cellStyleXfs>
  <cellXfs count="240">
    <xf numFmtId="0" fontId="0" fillId="0" borderId="0" xfId="0">
      <alignment vertical="center"/>
    </xf>
    <xf numFmtId="0" fontId="7" fillId="0" borderId="0" xfId="0" applyFont="1">
      <alignment vertical="center"/>
    </xf>
    <xf numFmtId="0" fontId="7" fillId="0" borderId="13" xfId="0" applyFont="1" applyBorder="1">
      <alignment vertical="center"/>
    </xf>
    <xf numFmtId="3" fontId="7" fillId="0" borderId="13" xfId="0" applyNumberFormat="1" applyFont="1" applyBorder="1" applyAlignment="1">
      <alignment horizontal="right" vertical="center"/>
    </xf>
    <xf numFmtId="0" fontId="7" fillId="2" borderId="8" xfId="0" applyFont="1" applyFill="1" applyBorder="1">
      <alignment vertical="center"/>
    </xf>
    <xf numFmtId="3" fontId="7" fillId="0" borderId="8" xfId="0" applyNumberFormat="1" applyFont="1" applyBorder="1" applyAlignment="1">
      <alignment horizontal="right" vertical="center"/>
    </xf>
    <xf numFmtId="3" fontId="7" fillId="2" borderId="8" xfId="0" applyNumberFormat="1" applyFont="1" applyFill="1" applyBorder="1" applyAlignment="1">
      <alignment horizontal="right" vertical="center"/>
    </xf>
    <xf numFmtId="0" fontId="7" fillId="2" borderId="4" xfId="0" applyFont="1" applyFill="1" applyBorder="1" applyAlignment="1">
      <alignment horizontal="left" vertical="center"/>
    </xf>
    <xf numFmtId="0" fontId="7" fillId="0" borderId="8" xfId="0" applyFont="1" applyBorder="1">
      <alignment vertical="center"/>
    </xf>
    <xf numFmtId="0" fontId="7" fillId="0" borderId="4" xfId="0" applyFont="1" applyBorder="1" applyAlignment="1">
      <alignment horizontal="left" vertical="center" shrinkToFit="1"/>
    </xf>
    <xf numFmtId="3" fontId="7" fillId="0" borderId="7" xfId="0" applyNumberFormat="1" applyFont="1" applyBorder="1" applyAlignment="1">
      <alignment horizontal="right" vertical="center"/>
    </xf>
    <xf numFmtId="0" fontId="7" fillId="0" borderId="7" xfId="0" applyFont="1" applyBorder="1">
      <alignment vertical="center"/>
    </xf>
    <xf numFmtId="0" fontId="7" fillId="0" borderId="7" xfId="0" applyFont="1" applyBorder="1" applyAlignment="1">
      <alignment horizontal="center" vertical="center"/>
    </xf>
    <xf numFmtId="0" fontId="7" fillId="2" borderId="7" xfId="0" applyFont="1" applyFill="1" applyBorder="1">
      <alignment vertical="center"/>
    </xf>
    <xf numFmtId="3" fontId="7" fillId="2" borderId="7" xfId="0" applyNumberFormat="1" applyFont="1" applyFill="1" applyBorder="1" applyAlignment="1">
      <alignment horizontal="right" vertical="center"/>
    </xf>
    <xf numFmtId="3" fontId="7" fillId="0" borderId="0" xfId="0" applyNumberFormat="1" applyFont="1" applyAlignment="1">
      <alignment horizontal="right" vertical="center"/>
    </xf>
    <xf numFmtId="0" fontId="7" fillId="0" borderId="0" xfId="0" applyFont="1" applyAlignment="1">
      <alignment horizontal="center" vertical="center"/>
    </xf>
    <xf numFmtId="3" fontId="7" fillId="0" borderId="1" xfId="0" applyNumberFormat="1" applyFont="1" applyBorder="1" applyAlignment="1">
      <alignment horizontal="right" vertical="center"/>
    </xf>
    <xf numFmtId="3" fontId="7" fillId="0" borderId="10" xfId="0" applyNumberFormat="1" applyFont="1" applyBorder="1" applyAlignment="1">
      <alignment horizontal="right" vertical="center"/>
    </xf>
    <xf numFmtId="3" fontId="7" fillId="0" borderId="2" xfId="0" applyNumberFormat="1" applyFont="1" applyBorder="1" applyAlignment="1">
      <alignment horizontal="right" vertical="center"/>
    </xf>
    <xf numFmtId="3" fontId="7" fillId="2" borderId="13" xfId="0" applyNumberFormat="1" applyFont="1" applyFill="1" applyBorder="1" applyAlignment="1">
      <alignment horizontal="right" vertical="center"/>
    </xf>
    <xf numFmtId="0" fontId="7" fillId="0" borderId="14" xfId="0" applyFont="1" applyBorder="1" applyAlignment="1">
      <alignment vertical="center" shrinkToFit="1"/>
    </xf>
    <xf numFmtId="0" fontId="7" fillId="0" borderId="2" xfId="0" applyFont="1" applyBorder="1">
      <alignment vertical="center"/>
    </xf>
    <xf numFmtId="3" fontId="7" fillId="0" borderId="9" xfId="0" applyNumberFormat="1" applyFont="1" applyBorder="1" applyAlignment="1">
      <alignment horizontal="right" vertical="center"/>
    </xf>
    <xf numFmtId="0" fontId="7" fillId="0" borderId="12" xfId="0" applyFont="1" applyBorder="1" applyAlignment="1">
      <alignment horizontal="centerContinuous" vertical="center"/>
    </xf>
    <xf numFmtId="3" fontId="7" fillId="0" borderId="14" xfId="0" applyNumberFormat="1" applyFont="1" applyBorder="1" applyAlignment="1">
      <alignment horizontal="centerContinuous" vertical="center"/>
    </xf>
    <xf numFmtId="3" fontId="7" fillId="0" borderId="13" xfId="0" applyNumberFormat="1" applyFont="1" applyBorder="1" applyAlignment="1">
      <alignment horizontal="centerContinuous" vertical="center"/>
    </xf>
    <xf numFmtId="3" fontId="7" fillId="0" borderId="9" xfId="0" applyNumberFormat="1" applyFont="1" applyBorder="1" applyAlignment="1">
      <alignment horizontal="center" vertical="center"/>
    </xf>
    <xf numFmtId="0" fontId="7" fillId="0" borderId="0" xfId="0" applyFont="1" applyAlignment="1">
      <alignment horizontal="left" vertical="center"/>
    </xf>
    <xf numFmtId="0" fontId="8" fillId="0" borderId="0" xfId="0" applyFont="1" applyAlignment="1">
      <alignment horizontal="centerContinuous" vertical="center"/>
    </xf>
    <xf numFmtId="0" fontId="9" fillId="0" borderId="0" xfId="0" applyFont="1">
      <alignment vertical="center"/>
    </xf>
    <xf numFmtId="0" fontId="7" fillId="0" borderId="3" xfId="0" applyFont="1" applyBorder="1">
      <alignment vertical="center"/>
    </xf>
    <xf numFmtId="0" fontId="7" fillId="2" borderId="13" xfId="0" applyFont="1" applyFill="1" applyBorder="1">
      <alignment vertical="center"/>
    </xf>
    <xf numFmtId="0" fontId="7" fillId="0" borderId="1" xfId="0" applyFont="1" applyBorder="1">
      <alignment vertical="center"/>
    </xf>
    <xf numFmtId="0" fontId="7" fillId="0" borderId="10" xfId="0" applyFont="1" applyBorder="1">
      <alignment vertical="center"/>
    </xf>
    <xf numFmtId="0" fontId="7" fillId="0" borderId="14" xfId="0" applyFont="1" applyBorder="1" applyAlignment="1">
      <alignment horizontal="center" vertical="center"/>
    </xf>
    <xf numFmtId="0" fontId="7" fillId="0" borderId="12" xfId="0" applyFont="1" applyBorder="1" applyAlignment="1">
      <alignment horizontal="center" vertical="center"/>
    </xf>
    <xf numFmtId="0" fontId="7" fillId="2" borderId="2" xfId="0" applyFont="1" applyFill="1" applyBorder="1" applyAlignment="1">
      <alignment horizontal="center" vertical="center"/>
    </xf>
    <xf numFmtId="0" fontId="7" fillId="0" borderId="6" xfId="0" applyFont="1" applyBorder="1" applyAlignment="1">
      <alignment horizontal="center" vertical="center"/>
    </xf>
    <xf numFmtId="0" fontId="7" fillId="0" borderId="2" xfId="0" applyFont="1" applyBorder="1" applyAlignment="1">
      <alignment horizontal="center" vertical="center"/>
    </xf>
    <xf numFmtId="0" fontId="7" fillId="0" borderId="13" xfId="0" applyFont="1" applyBorder="1" applyAlignment="1">
      <alignment horizontal="center" vertical="center"/>
    </xf>
    <xf numFmtId="0" fontId="7" fillId="2" borderId="0" xfId="0" applyFont="1" applyFill="1" applyAlignment="1">
      <alignment horizontal="right" vertical="center"/>
    </xf>
    <xf numFmtId="0" fontId="7" fillId="0" borderId="6" xfId="0" applyFont="1" applyBorder="1" applyAlignment="1">
      <alignment horizontal="left" vertical="center"/>
    </xf>
    <xf numFmtId="0" fontId="7" fillId="0" borderId="9" xfId="0" applyFont="1" applyBorder="1">
      <alignment vertical="center"/>
    </xf>
    <xf numFmtId="0" fontId="10" fillId="0" borderId="0" xfId="0" applyFont="1">
      <alignment vertical="center"/>
    </xf>
    <xf numFmtId="0" fontId="0" fillId="0" borderId="0" xfId="2" applyFont="1">
      <alignment vertical="center"/>
    </xf>
    <xf numFmtId="3" fontId="7" fillId="0" borderId="7" xfId="0" applyNumberFormat="1" applyFont="1" applyBorder="1">
      <alignment vertical="center"/>
    </xf>
    <xf numFmtId="0" fontId="7" fillId="0" borderId="4" xfId="0" applyFont="1" applyBorder="1">
      <alignment vertical="center"/>
    </xf>
    <xf numFmtId="176" fontId="7" fillId="3" borderId="3" xfId="0" applyNumberFormat="1" applyFont="1" applyFill="1" applyBorder="1">
      <alignment vertical="center"/>
    </xf>
    <xf numFmtId="3" fontId="7" fillId="0" borderId="4" xfId="0" applyNumberFormat="1" applyFont="1" applyBorder="1" applyAlignment="1">
      <alignment horizontal="right" vertical="center"/>
    </xf>
    <xf numFmtId="0" fontId="7" fillId="0" borderId="0" xfId="0" applyFont="1" applyAlignment="1">
      <alignment horizontal="right" vertical="center"/>
    </xf>
    <xf numFmtId="0" fontId="7" fillId="2" borderId="2" xfId="0" applyFont="1" applyFill="1" applyBorder="1" applyAlignment="1">
      <alignment horizontal="left" vertical="center"/>
    </xf>
    <xf numFmtId="0" fontId="7" fillId="2" borderId="0" xfId="0" applyFont="1" applyFill="1">
      <alignment vertical="center"/>
    </xf>
    <xf numFmtId="0" fontId="10" fillId="2" borderId="0" xfId="0" applyFont="1" applyFill="1">
      <alignment vertical="center"/>
    </xf>
    <xf numFmtId="0" fontId="14" fillId="3" borderId="0" xfId="2" applyFont="1" applyFill="1">
      <alignment vertical="center"/>
    </xf>
    <xf numFmtId="0" fontId="7" fillId="0" borderId="0" xfId="4" applyFont="1" applyAlignment="1">
      <alignment vertical="center"/>
    </xf>
    <xf numFmtId="3" fontId="7" fillId="0" borderId="0" xfId="4" applyNumberFormat="1" applyFont="1" applyAlignment="1">
      <alignment vertical="center"/>
    </xf>
    <xf numFmtId="177" fontId="7" fillId="0" borderId="0" xfId="4" applyNumberFormat="1" applyFont="1" applyAlignment="1">
      <alignment vertical="center" shrinkToFit="1"/>
    </xf>
    <xf numFmtId="0" fontId="7" fillId="0" borderId="0" xfId="4" applyFont="1" applyAlignment="1">
      <alignment vertical="center" shrinkToFit="1"/>
    </xf>
    <xf numFmtId="0" fontId="7" fillId="0" borderId="0" xfId="4" applyFont="1" applyAlignment="1">
      <alignment vertical="center" wrapText="1" shrinkToFit="1"/>
    </xf>
    <xf numFmtId="0" fontId="7" fillId="0" borderId="0" xfId="4" applyFont="1" applyAlignment="1">
      <alignment horizontal="right" vertical="center"/>
    </xf>
    <xf numFmtId="178" fontId="7" fillId="0" borderId="0" xfId="0" applyNumberFormat="1" applyFont="1">
      <alignment vertical="center"/>
    </xf>
    <xf numFmtId="178" fontId="7" fillId="4" borderId="0" xfId="0" applyNumberFormat="1" applyFont="1" applyFill="1">
      <alignment vertical="center"/>
    </xf>
    <xf numFmtId="0" fontId="7" fillId="0" borderId="0" xfId="0" applyFont="1" applyAlignment="1">
      <alignment horizontal="centerContinuous" vertical="center"/>
    </xf>
    <xf numFmtId="0" fontId="7" fillId="0" borderId="0" xfId="0" applyFont="1" applyAlignment="1">
      <alignment horizontal="left" vertical="center" wrapText="1"/>
    </xf>
    <xf numFmtId="0" fontId="7" fillId="0" borderId="0" xfId="0" applyFont="1" applyAlignment="1">
      <alignment horizontal="center" vertical="center" wrapText="1"/>
    </xf>
    <xf numFmtId="0" fontId="7" fillId="0" borderId="0" xfId="0" applyFont="1" applyAlignment="1">
      <alignment vertical="center" wrapText="1"/>
    </xf>
    <xf numFmtId="0" fontId="7" fillId="0" borderId="0" xfId="0" applyFont="1" applyAlignment="1">
      <alignment horizontal="left" vertical="center" shrinkToFit="1"/>
    </xf>
    <xf numFmtId="0" fontId="7" fillId="0" borderId="0" xfId="0" applyFont="1" applyAlignment="1">
      <alignment horizontal="left" vertical="center" wrapText="1" shrinkToFit="1"/>
    </xf>
    <xf numFmtId="0" fontId="7" fillId="0" borderId="0" xfId="0" applyFont="1" applyAlignment="1">
      <alignment horizontal="centerContinuous" vertical="center" shrinkToFit="1"/>
    </xf>
    <xf numFmtId="178" fontId="7" fillId="0" borderId="59" xfId="4" applyNumberFormat="1" applyFont="1" applyBorder="1" applyAlignment="1">
      <alignment vertical="center"/>
    </xf>
    <xf numFmtId="3" fontId="7" fillId="0" borderId="59" xfId="4" applyNumberFormat="1" applyFont="1" applyBorder="1" applyAlignment="1">
      <alignment vertical="center"/>
    </xf>
    <xf numFmtId="0" fontId="7" fillId="0" borderId="60" xfId="4" applyFont="1" applyBorder="1" applyAlignment="1">
      <alignment vertical="center" wrapText="1"/>
    </xf>
    <xf numFmtId="179" fontId="7" fillId="0" borderId="60" xfId="4" applyNumberFormat="1" applyFont="1" applyBorder="1" applyAlignment="1">
      <alignment horizontal="center" vertical="center" wrapText="1" shrinkToFit="1"/>
    </xf>
    <xf numFmtId="0" fontId="7" fillId="0" borderId="59" xfId="4" applyFont="1" applyBorder="1" applyAlignment="1">
      <alignment horizontal="center" vertical="center" wrapText="1" shrinkToFit="1"/>
    </xf>
    <xf numFmtId="178" fontId="7" fillId="0" borderId="12" xfId="4" applyNumberFormat="1" applyFont="1" applyBorder="1" applyAlignment="1">
      <alignment horizontal="right" vertical="center"/>
    </xf>
    <xf numFmtId="178" fontId="7" fillId="0" borderId="12" xfId="4" applyNumberFormat="1" applyFont="1" applyBorder="1" applyAlignment="1">
      <alignment vertical="center"/>
    </xf>
    <xf numFmtId="178" fontId="7" fillId="0" borderId="61" xfId="4" applyNumberFormat="1" applyFont="1" applyBorder="1" applyAlignment="1">
      <alignment horizontal="right" vertical="center"/>
    </xf>
    <xf numFmtId="178" fontId="7" fillId="0" borderId="62" xfId="4" applyNumberFormat="1" applyFont="1" applyBorder="1" applyAlignment="1">
      <alignment vertical="center"/>
    </xf>
    <xf numFmtId="178" fontId="7" fillId="0" borderId="13" xfId="4" applyNumberFormat="1" applyFont="1" applyBorder="1" applyAlignment="1" applyProtection="1">
      <alignment horizontal="right" vertical="center"/>
      <protection locked="0"/>
    </xf>
    <xf numFmtId="12" fontId="7" fillId="0" borderId="13" xfId="4" applyNumberFormat="1" applyFont="1" applyBorder="1" applyAlignment="1">
      <alignment horizontal="right" vertical="center"/>
    </xf>
    <xf numFmtId="0" fontId="7" fillId="0" borderId="12" xfId="4" applyFont="1" applyBorder="1" applyAlignment="1" applyProtection="1">
      <alignment vertical="center" wrapText="1"/>
      <protection locked="0"/>
    </xf>
    <xf numFmtId="0" fontId="7" fillId="0" borderId="62" xfId="4" applyFont="1" applyBorder="1" applyAlignment="1">
      <alignment vertical="center" wrapText="1"/>
    </xf>
    <xf numFmtId="0" fontId="7" fillId="0" borderId="62" xfId="4" applyFont="1" applyBorder="1" applyAlignment="1">
      <alignment vertical="center" wrapText="1" shrinkToFit="1"/>
    </xf>
    <xf numFmtId="0" fontId="7" fillId="0" borderId="61" xfId="4" applyFont="1" applyBorder="1" applyAlignment="1">
      <alignment vertical="center" wrapText="1" shrinkToFit="1"/>
    </xf>
    <xf numFmtId="178" fontId="7" fillId="2" borderId="12" xfId="4" applyNumberFormat="1" applyFont="1" applyFill="1" applyBorder="1" applyAlignment="1">
      <alignment vertical="center"/>
    </xf>
    <xf numFmtId="178" fontId="7" fillId="2" borderId="12" xfId="4" applyNumberFormat="1" applyFont="1" applyFill="1" applyBorder="1" applyAlignment="1" applyProtection="1">
      <alignment horizontal="right" vertical="center"/>
      <protection locked="0"/>
    </xf>
    <xf numFmtId="178" fontId="7" fillId="0" borderId="13" xfId="4" applyNumberFormat="1" applyFont="1" applyBorder="1" applyAlignment="1">
      <alignment horizontal="right" vertical="center"/>
    </xf>
    <xf numFmtId="178" fontId="7" fillId="2" borderId="13" xfId="4" applyNumberFormat="1" applyFont="1" applyFill="1" applyBorder="1" applyAlignment="1" applyProtection="1">
      <alignment horizontal="right" vertical="center"/>
      <protection locked="0"/>
    </xf>
    <xf numFmtId="178" fontId="16" fillId="2" borderId="13" xfId="4" applyNumberFormat="1" applyFont="1" applyFill="1" applyBorder="1" applyAlignment="1">
      <alignment vertical="center"/>
    </xf>
    <xf numFmtId="178" fontId="16" fillId="2" borderId="7" xfId="4" applyNumberFormat="1" applyFont="1" applyFill="1" applyBorder="1" applyAlignment="1">
      <alignment vertical="center"/>
    </xf>
    <xf numFmtId="178" fontId="7" fillId="0" borderId="13" xfId="4" applyNumberFormat="1" applyFont="1" applyBorder="1" applyAlignment="1">
      <alignment vertical="center"/>
    </xf>
    <xf numFmtId="0" fontId="7" fillId="2" borderId="12" xfId="4" applyFont="1" applyFill="1" applyBorder="1" applyAlignment="1" applyProtection="1">
      <alignment vertical="center" wrapText="1"/>
      <protection locked="0"/>
    </xf>
    <xf numFmtId="0" fontId="16" fillId="2" borderId="12" xfId="4" applyFont="1" applyFill="1" applyBorder="1" applyAlignment="1">
      <alignment vertical="center" wrapText="1" shrinkToFit="1"/>
    </xf>
    <xf numFmtId="0" fontId="7" fillId="2" borderId="13" xfId="4" applyFont="1" applyFill="1" applyBorder="1" applyAlignment="1" applyProtection="1">
      <alignment vertical="center" wrapText="1" shrinkToFit="1"/>
      <protection locked="0"/>
    </xf>
    <xf numFmtId="178" fontId="7" fillId="2" borderId="13" xfId="4" applyNumberFormat="1" applyFont="1" applyFill="1" applyBorder="1" applyAlignment="1" applyProtection="1">
      <alignment vertical="center"/>
      <protection locked="0"/>
    </xf>
    <xf numFmtId="0" fontId="7" fillId="2" borderId="12" xfId="4" applyFont="1" applyFill="1" applyBorder="1" applyAlignment="1" applyProtection="1">
      <alignment vertical="center" wrapText="1" shrinkToFit="1"/>
      <protection locked="0"/>
    </xf>
    <xf numFmtId="178" fontId="7" fillId="2" borderId="7" xfId="4" applyNumberFormat="1" applyFont="1" applyFill="1" applyBorder="1" applyAlignment="1" applyProtection="1">
      <alignment vertical="center"/>
      <protection locked="0"/>
    </xf>
    <xf numFmtId="0" fontId="7" fillId="0" borderId="0" xfId="4" applyFont="1" applyAlignment="1" applyProtection="1">
      <alignment vertical="center"/>
      <protection locked="0"/>
    </xf>
    <xf numFmtId="3" fontId="7" fillId="0" borderId="9" xfId="4" applyNumberFormat="1" applyFont="1" applyBorder="1" applyAlignment="1" applyProtection="1">
      <alignment horizontal="right" vertical="center"/>
      <protection locked="0"/>
    </xf>
    <xf numFmtId="0" fontId="7" fillId="0" borderId="3" xfId="4" applyFont="1" applyBorder="1" applyAlignment="1" applyProtection="1">
      <alignment horizontal="right" vertical="center"/>
      <protection locked="0"/>
    </xf>
    <xf numFmtId="0" fontId="7" fillId="0" borderId="3" xfId="4" applyFont="1" applyBorder="1" applyAlignment="1" applyProtection="1">
      <alignment horizontal="right" vertical="center" shrinkToFit="1"/>
      <protection locked="0"/>
    </xf>
    <xf numFmtId="0" fontId="7" fillId="0" borderId="3" xfId="4" applyFont="1" applyBorder="1" applyAlignment="1" applyProtection="1">
      <alignment vertical="center"/>
      <protection locked="0"/>
    </xf>
    <xf numFmtId="0" fontId="7" fillId="0" borderId="3" xfId="4" applyFont="1" applyBorder="1" applyAlignment="1" applyProtection="1">
      <alignment vertical="center" shrinkToFit="1"/>
      <protection locked="0"/>
    </xf>
    <xf numFmtId="0" fontId="7" fillId="0" borderId="8" xfId="4" applyFont="1" applyBorder="1" applyAlignment="1" applyProtection="1">
      <alignment vertical="center" wrapText="1" shrinkToFit="1"/>
      <protection locked="0"/>
    </xf>
    <xf numFmtId="0" fontId="7" fillId="0" borderId="0" xfId="4" applyFont="1" applyAlignment="1" applyProtection="1">
      <alignment horizontal="right" vertical="center"/>
      <protection locked="0"/>
    </xf>
    <xf numFmtId="3" fontId="7" fillId="0" borderId="7" xfId="4" applyNumberFormat="1" applyFont="1" applyBorder="1" applyAlignment="1">
      <alignment horizontal="center" vertical="center"/>
    </xf>
    <xf numFmtId="0" fontId="7" fillId="0" borderId="1" xfId="4" applyFont="1" applyBorder="1" applyAlignment="1">
      <alignment horizontal="center" vertical="center" wrapText="1"/>
    </xf>
    <xf numFmtId="0" fontId="7" fillId="0" borderId="7" xfId="4" applyFont="1" applyBorder="1" applyAlignment="1">
      <alignment horizontal="center" vertical="center"/>
    </xf>
    <xf numFmtId="0" fontId="7" fillId="0" borderId="7" xfId="4" applyFont="1" applyBorder="1" applyAlignment="1">
      <alignment horizontal="center" vertical="center" shrinkToFit="1"/>
    </xf>
    <xf numFmtId="0" fontId="7" fillId="0" borderId="1" xfId="4" applyFont="1" applyBorder="1" applyAlignment="1">
      <alignment horizontal="center" vertical="center" shrinkToFit="1"/>
    </xf>
    <xf numFmtId="0" fontId="7" fillId="0" borderId="7" xfId="4" applyFont="1" applyBorder="1" applyAlignment="1">
      <alignment horizontal="center" vertical="center" wrapText="1" shrinkToFit="1"/>
    </xf>
    <xf numFmtId="0" fontId="7" fillId="0" borderId="0" xfId="4" applyFont="1" applyAlignment="1">
      <alignment vertical="center" wrapText="1"/>
    </xf>
    <xf numFmtId="3" fontId="7" fillId="0" borderId="6" xfId="0" applyNumberFormat="1" applyFont="1" applyBorder="1">
      <alignment vertical="center"/>
    </xf>
    <xf numFmtId="3" fontId="7" fillId="0" borderId="11" xfId="0" applyNumberFormat="1" applyFont="1" applyBorder="1">
      <alignment vertical="center"/>
    </xf>
    <xf numFmtId="3" fontId="7" fillId="0" borderId="5" xfId="0" applyNumberFormat="1" applyFont="1" applyBorder="1">
      <alignment vertical="center"/>
    </xf>
    <xf numFmtId="3" fontId="7" fillId="2" borderId="2" xfId="0" applyNumberFormat="1" applyFont="1" applyFill="1" applyBorder="1">
      <alignment vertical="center"/>
    </xf>
    <xf numFmtId="3" fontId="7" fillId="2" borderId="10" xfId="0" applyNumberFormat="1" applyFont="1" applyFill="1" applyBorder="1">
      <alignment vertical="center"/>
    </xf>
    <xf numFmtId="3" fontId="7" fillId="2" borderId="1" xfId="0" applyNumberFormat="1" applyFont="1" applyFill="1" applyBorder="1">
      <alignment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2" xfId="0" applyFont="1" applyBorder="1" applyAlignment="1">
      <alignment horizontal="center" vertical="center"/>
    </xf>
    <xf numFmtId="0" fontId="7" fillId="0" borderId="6" xfId="0" applyFont="1" applyBorder="1" applyAlignment="1">
      <alignment horizontal="left" vertical="center" wrapText="1"/>
    </xf>
    <xf numFmtId="0" fontId="7" fillId="0" borderId="11" xfId="0" applyFont="1" applyBorder="1" applyAlignment="1">
      <alignment horizontal="left" vertical="center" wrapText="1"/>
    </xf>
    <xf numFmtId="0" fontId="7" fillId="3" borderId="9" xfId="4" applyFont="1" applyFill="1" applyBorder="1" applyAlignment="1">
      <alignment horizontal="center" vertical="center" wrapText="1"/>
    </xf>
    <xf numFmtId="0" fontId="7" fillId="3" borderId="8" xfId="4" applyFont="1" applyFill="1" applyBorder="1" applyAlignment="1">
      <alignment horizontal="center" vertical="center" wrapText="1"/>
    </xf>
    <xf numFmtId="0" fontId="7" fillId="0" borderId="9" xfId="4" applyFont="1" applyBorder="1" applyAlignment="1">
      <alignment horizontal="center" vertical="center" wrapText="1"/>
    </xf>
    <xf numFmtId="0" fontId="7" fillId="0" borderId="8" xfId="4" applyFont="1" applyBorder="1" applyAlignment="1">
      <alignment horizontal="center" vertical="center" wrapText="1"/>
    </xf>
    <xf numFmtId="177" fontId="7" fillId="0" borderId="9" xfId="4" applyNumberFormat="1" applyFont="1" applyBorder="1" applyAlignment="1">
      <alignment horizontal="center" vertical="center" wrapText="1" shrinkToFit="1"/>
    </xf>
    <xf numFmtId="177" fontId="7" fillId="0" borderId="8" xfId="4" applyNumberFormat="1" applyFont="1" applyBorder="1" applyAlignment="1">
      <alignment horizontal="center" vertical="center" wrapText="1" shrinkToFit="1"/>
    </xf>
    <xf numFmtId="3" fontId="7" fillId="0" borderId="9" xfId="4" applyNumberFormat="1" applyFont="1" applyBorder="1" applyAlignment="1">
      <alignment horizontal="center" vertical="center" wrapText="1"/>
    </xf>
    <xf numFmtId="3" fontId="7" fillId="0" borderId="8" xfId="4" applyNumberFormat="1" applyFont="1" applyBorder="1" applyAlignment="1">
      <alignment horizontal="center" vertical="center" wrapText="1"/>
    </xf>
    <xf numFmtId="0" fontId="7" fillId="0" borderId="0" xfId="0" applyFont="1" applyAlignment="1">
      <alignment horizontal="center" vertical="center" textRotation="255" shrinkToFit="1"/>
    </xf>
    <xf numFmtId="0" fontId="7" fillId="0" borderId="0" xfId="0" applyFont="1" applyAlignment="1">
      <alignment horizontal="left" vertical="center" wrapText="1"/>
    </xf>
    <xf numFmtId="0" fontId="7" fillId="0" borderId="9" xfId="4" applyFont="1" applyBorder="1" applyAlignment="1">
      <alignment horizontal="center" vertical="center" wrapText="1" shrinkToFit="1"/>
    </xf>
    <xf numFmtId="0" fontId="7" fillId="0" borderId="8" xfId="4" applyFont="1" applyBorder="1" applyAlignment="1">
      <alignment horizontal="center" vertical="center" wrapText="1" shrinkToFit="1"/>
    </xf>
    <xf numFmtId="0" fontId="1" fillId="0" borderId="0" xfId="5">
      <alignment vertical="center"/>
    </xf>
    <xf numFmtId="0" fontId="1" fillId="0" borderId="0" xfId="5" applyAlignment="1">
      <alignment horizontal="center" vertical="center"/>
    </xf>
    <xf numFmtId="0" fontId="1" fillId="0" borderId="30" xfId="5" applyBorder="1">
      <alignment vertical="center"/>
    </xf>
    <xf numFmtId="0" fontId="1" fillId="0" borderId="58" xfId="5" applyBorder="1" applyAlignment="1">
      <alignment vertical="top" wrapText="1"/>
    </xf>
    <xf numFmtId="0" fontId="1" fillId="0" borderId="63" xfId="5" applyBorder="1" applyAlignment="1">
      <alignment horizontal="center" vertical="center" wrapText="1"/>
    </xf>
    <xf numFmtId="0" fontId="1" fillId="0" borderId="57" xfId="5" applyBorder="1" applyAlignment="1">
      <alignment horizontal="center" vertical="center" wrapText="1"/>
    </xf>
    <xf numFmtId="0" fontId="1" fillId="0" borderId="56" xfId="5" applyBorder="1" applyAlignment="1">
      <alignment horizontal="center" vertical="center" wrapText="1"/>
    </xf>
    <xf numFmtId="0" fontId="1" fillId="0" borderId="33" xfId="5" applyBorder="1" applyAlignment="1">
      <alignment horizontal="center" vertical="center" wrapText="1"/>
    </xf>
    <xf numFmtId="0" fontId="1" fillId="0" borderId="32" xfId="5" applyBorder="1" applyAlignment="1">
      <alignment horizontal="center" vertical="center" wrapText="1"/>
    </xf>
    <xf numFmtId="0" fontId="1" fillId="0" borderId="31" xfId="5" applyBorder="1" applyAlignment="1">
      <alignment horizontal="center" vertical="center" wrapText="1"/>
    </xf>
    <xf numFmtId="0" fontId="1" fillId="0" borderId="32" xfId="5" applyBorder="1" applyAlignment="1">
      <alignment vertical="center" wrapText="1"/>
    </xf>
    <xf numFmtId="0" fontId="1" fillId="0" borderId="30" xfId="5" applyBorder="1" applyAlignment="1">
      <alignment horizontal="center" vertical="center"/>
    </xf>
    <xf numFmtId="0" fontId="1" fillId="0" borderId="28" xfId="5" applyBorder="1">
      <alignment vertical="center"/>
    </xf>
    <xf numFmtId="0" fontId="1" fillId="0" borderId="55" xfId="5" applyBorder="1" applyAlignment="1">
      <alignment vertical="top" wrapText="1"/>
    </xf>
    <xf numFmtId="0" fontId="1" fillId="0" borderId="64" xfId="5" applyBorder="1" applyAlignment="1">
      <alignment horizontal="center" vertical="center" wrapText="1"/>
    </xf>
    <xf numFmtId="0" fontId="1" fillId="0" borderId="54" xfId="5" applyBorder="1" applyAlignment="1">
      <alignment horizontal="center" vertical="center" wrapText="1"/>
    </xf>
    <xf numFmtId="0" fontId="1" fillId="0" borderId="53" xfId="5" applyBorder="1" applyAlignment="1">
      <alignment horizontal="center" vertical="center" wrapText="1"/>
    </xf>
    <xf numFmtId="0" fontId="1" fillId="0" borderId="27" xfId="5" applyBorder="1" applyAlignment="1">
      <alignment horizontal="center" vertical="center" wrapText="1"/>
    </xf>
    <xf numFmtId="0" fontId="1" fillId="0" borderId="26" xfId="5" applyBorder="1" applyAlignment="1">
      <alignment horizontal="center" vertical="center" wrapText="1"/>
    </xf>
    <xf numFmtId="0" fontId="1" fillId="0" borderId="25" xfId="5" applyBorder="1" applyAlignment="1">
      <alignment horizontal="center" vertical="center" wrapText="1"/>
    </xf>
    <xf numFmtId="0" fontId="1" fillId="0" borderId="29" xfId="5" applyBorder="1" applyAlignment="1">
      <alignment horizontal="center" vertical="center" wrapText="1"/>
    </xf>
    <xf numFmtId="0" fontId="1" fillId="0" borderId="8" xfId="5" applyBorder="1" applyAlignment="1">
      <alignment horizontal="center" vertical="center" wrapText="1"/>
    </xf>
    <xf numFmtId="0" fontId="1" fillId="0" borderId="21" xfId="5" applyBorder="1" applyAlignment="1">
      <alignment vertical="center" wrapText="1"/>
    </xf>
    <xf numFmtId="0" fontId="1" fillId="0" borderId="22" xfId="5" applyBorder="1" applyAlignment="1">
      <alignment horizontal="center" vertical="center"/>
    </xf>
    <xf numFmtId="0" fontId="1" fillId="0" borderId="24" xfId="5" applyBorder="1">
      <alignment vertical="center"/>
    </xf>
    <xf numFmtId="0" fontId="1" fillId="0" borderId="65" xfId="5" applyBorder="1" applyAlignment="1">
      <alignment horizontal="center" vertical="center" wrapText="1"/>
    </xf>
    <xf numFmtId="0" fontId="1" fillId="0" borderId="66" xfId="5" applyBorder="1" applyAlignment="1">
      <alignment horizontal="center" vertical="center" wrapText="1"/>
    </xf>
    <xf numFmtId="0" fontId="1" fillId="0" borderId="67" xfId="5" applyBorder="1" applyAlignment="1">
      <alignment vertical="center" wrapText="1"/>
    </xf>
    <xf numFmtId="0" fontId="1" fillId="0" borderId="68" xfId="5" applyBorder="1" applyAlignment="1">
      <alignment horizontal="center" vertical="center"/>
    </xf>
    <xf numFmtId="0" fontId="1" fillId="0" borderId="50" xfId="5" applyBorder="1" applyAlignment="1">
      <alignment horizontal="center" vertical="center" wrapText="1"/>
    </xf>
    <xf numFmtId="0" fontId="1" fillId="0" borderId="49" xfId="5" applyBorder="1" applyAlignment="1">
      <alignment horizontal="center" vertical="center" wrapText="1"/>
    </xf>
    <xf numFmtId="0" fontId="1" fillId="0" borderId="48" xfId="5" applyBorder="1" applyAlignment="1">
      <alignment horizontal="center" vertical="center" wrapText="1"/>
    </xf>
    <xf numFmtId="0" fontId="1" fillId="0" borderId="47" xfId="5" applyBorder="1" applyAlignment="1">
      <alignment horizontal="center" vertical="center" wrapText="1"/>
    </xf>
    <xf numFmtId="0" fontId="1" fillId="0" borderId="52" xfId="5" applyBorder="1" applyAlignment="1">
      <alignment horizontal="center" vertical="center" wrapText="1"/>
    </xf>
    <xf numFmtId="0" fontId="1" fillId="0" borderId="26" xfId="5" applyBorder="1" applyAlignment="1">
      <alignment vertical="center" wrapText="1"/>
    </xf>
    <xf numFmtId="0" fontId="1" fillId="0" borderId="24" xfId="5" applyBorder="1" applyAlignment="1">
      <alignment horizontal="center" vertical="center"/>
    </xf>
    <xf numFmtId="0" fontId="1" fillId="0" borderId="24" xfId="5" applyBorder="1" applyAlignment="1">
      <alignment horizontal="left" vertical="center" wrapText="1"/>
    </xf>
    <xf numFmtId="0" fontId="1" fillId="0" borderId="65" xfId="5" applyBorder="1" applyAlignment="1">
      <alignment horizontal="left" vertical="center" wrapText="1"/>
    </xf>
    <xf numFmtId="0" fontId="1" fillId="0" borderId="25" xfId="5" applyBorder="1" applyAlignment="1">
      <alignment horizontal="left" vertical="center" wrapText="1"/>
    </xf>
    <xf numFmtId="0" fontId="1" fillId="0" borderId="27" xfId="5" applyBorder="1" applyAlignment="1">
      <alignment horizontal="left" vertical="center" wrapText="1"/>
    </xf>
    <xf numFmtId="0" fontId="1" fillId="0" borderId="26" xfId="5" applyBorder="1" applyAlignment="1">
      <alignment horizontal="left" vertical="center" wrapText="1"/>
    </xf>
    <xf numFmtId="0" fontId="1" fillId="0" borderId="69" xfId="5" applyBorder="1" applyAlignment="1">
      <alignment horizontal="left" vertical="center" wrapText="1"/>
    </xf>
    <xf numFmtId="0" fontId="1" fillId="0" borderId="70" xfId="5" applyBorder="1" applyAlignment="1">
      <alignment horizontal="left" vertical="center" wrapText="1"/>
    </xf>
    <xf numFmtId="0" fontId="1" fillId="0" borderId="45" xfId="5" applyBorder="1" applyAlignment="1">
      <alignment horizontal="center" vertical="center" wrapText="1"/>
    </xf>
    <xf numFmtId="0" fontId="1" fillId="0" borderId="44" xfId="5" applyBorder="1" applyAlignment="1">
      <alignment horizontal="center" vertical="center" wrapText="1"/>
    </xf>
    <xf numFmtId="0" fontId="1" fillId="0" borderId="43" xfId="5" applyBorder="1" applyAlignment="1">
      <alignment horizontal="center" vertical="center" wrapText="1"/>
    </xf>
    <xf numFmtId="0" fontId="1" fillId="0" borderId="42" xfId="5" applyBorder="1" applyAlignment="1">
      <alignment horizontal="center" vertical="center" wrapText="1"/>
    </xf>
    <xf numFmtId="0" fontId="1" fillId="0" borderId="71" xfId="5" applyBorder="1" applyAlignment="1">
      <alignment horizontal="center" vertical="center" wrapText="1"/>
    </xf>
    <xf numFmtId="0" fontId="1" fillId="0" borderId="71" xfId="5" applyBorder="1" applyAlignment="1">
      <alignment horizontal="left" vertical="center" wrapText="1"/>
    </xf>
    <xf numFmtId="0" fontId="1" fillId="0" borderId="43" xfId="5" applyBorder="1" applyAlignment="1">
      <alignment horizontal="left" vertical="center" wrapText="1"/>
    </xf>
    <xf numFmtId="0" fontId="1" fillId="0" borderId="42" xfId="5" applyBorder="1" applyAlignment="1">
      <alignment horizontal="left" vertical="center" wrapText="1"/>
    </xf>
    <xf numFmtId="0" fontId="1" fillId="0" borderId="69" xfId="5" applyBorder="1" applyAlignment="1">
      <alignment horizontal="center" vertical="center"/>
    </xf>
    <xf numFmtId="0" fontId="1" fillId="2" borderId="23" xfId="5" applyFill="1" applyBorder="1" applyAlignment="1">
      <alignment horizontal="center" vertical="center"/>
    </xf>
    <xf numFmtId="0" fontId="1" fillId="2" borderId="40" xfId="5" applyFill="1" applyBorder="1" applyAlignment="1">
      <alignment horizontal="center" vertical="center" wrapText="1"/>
    </xf>
    <xf numFmtId="0" fontId="1" fillId="0" borderId="38" xfId="5" applyBorder="1">
      <alignment vertical="center"/>
    </xf>
    <xf numFmtId="0" fontId="1" fillId="2" borderId="22" xfId="5" applyFill="1" applyBorder="1" applyAlignment="1">
      <alignment horizontal="center" vertical="center"/>
    </xf>
    <xf numFmtId="0" fontId="1" fillId="2" borderId="3" xfId="5" applyFill="1" applyBorder="1" applyAlignment="1">
      <alignment horizontal="center" vertical="center" wrapText="1"/>
    </xf>
    <xf numFmtId="0" fontId="1" fillId="0" borderId="35" xfId="5" applyBorder="1">
      <alignment vertical="center"/>
    </xf>
    <xf numFmtId="0" fontId="1" fillId="2" borderId="19" xfId="5" applyFill="1" applyBorder="1" applyAlignment="1">
      <alignment horizontal="center" vertical="center"/>
    </xf>
    <xf numFmtId="0" fontId="1" fillId="2" borderId="34" xfId="5" applyFill="1" applyBorder="1" applyAlignment="1">
      <alignment horizontal="center" vertical="center" wrapText="1"/>
    </xf>
    <xf numFmtId="0" fontId="1" fillId="0" borderId="84" xfId="5" applyBorder="1">
      <alignment vertical="center"/>
    </xf>
    <xf numFmtId="0" fontId="12" fillId="0" borderId="0" xfId="5" applyFont="1">
      <alignment vertical="center"/>
    </xf>
    <xf numFmtId="0" fontId="13" fillId="0" borderId="0" xfId="5" applyFont="1">
      <alignment vertical="center"/>
    </xf>
    <xf numFmtId="3" fontId="7" fillId="2" borderId="4" xfId="0" applyNumberFormat="1" applyFont="1" applyFill="1" applyBorder="1" applyAlignment="1">
      <alignment horizontal="right" vertical="center"/>
    </xf>
    <xf numFmtId="0" fontId="7" fillId="0" borderId="9" xfId="0" applyFont="1" applyBorder="1" applyAlignment="1">
      <alignment horizontal="center" vertical="center"/>
    </xf>
    <xf numFmtId="3" fontId="7" fillId="0" borderId="0" xfId="0" applyNumberFormat="1" applyFont="1">
      <alignment vertical="center"/>
    </xf>
    <xf numFmtId="0" fontId="1" fillId="3" borderId="0" xfId="5" applyFill="1">
      <alignment vertical="center"/>
    </xf>
    <xf numFmtId="0" fontId="1" fillId="3" borderId="17" xfId="5" applyFill="1" applyBorder="1" applyAlignment="1">
      <alignment horizontal="center" vertical="center"/>
    </xf>
    <xf numFmtId="0" fontId="1" fillId="3" borderId="18" xfId="5" applyFill="1" applyBorder="1" applyAlignment="1">
      <alignment horizontal="center" vertical="center" wrapText="1"/>
    </xf>
    <xf numFmtId="0" fontId="1" fillId="3" borderId="41" xfId="5" applyFill="1" applyBorder="1" applyAlignment="1">
      <alignment horizontal="center" vertical="center" wrapText="1"/>
    </xf>
    <xf numFmtId="0" fontId="1" fillId="3" borderId="21" xfId="5" applyFill="1" applyBorder="1" applyAlignment="1">
      <alignment horizontal="center" vertical="center"/>
    </xf>
    <xf numFmtId="0" fontId="1" fillId="3" borderId="8" xfId="5" applyFill="1" applyBorder="1" applyAlignment="1">
      <alignment horizontal="center" vertical="center" wrapText="1"/>
    </xf>
    <xf numFmtId="0" fontId="1" fillId="3" borderId="46" xfId="5" applyFill="1" applyBorder="1" applyAlignment="1">
      <alignment horizontal="center" vertical="center" wrapText="1"/>
    </xf>
    <xf numFmtId="0" fontId="1" fillId="3" borderId="75" xfId="5" applyFill="1" applyBorder="1" applyAlignment="1">
      <alignment horizontal="center" vertical="center"/>
    </xf>
    <xf numFmtId="0" fontId="1" fillId="3" borderId="74" xfId="5" applyFill="1" applyBorder="1" applyAlignment="1">
      <alignment horizontal="center" vertical="center" wrapText="1"/>
    </xf>
    <xf numFmtId="0" fontId="1" fillId="3" borderId="76" xfId="5" applyFill="1" applyBorder="1" applyAlignment="1">
      <alignment horizontal="center" vertical="center" wrapText="1"/>
    </xf>
    <xf numFmtId="0" fontId="1" fillId="3" borderId="17" xfId="5" applyFill="1" applyBorder="1" applyAlignment="1">
      <alignment horizontal="center" vertical="center" wrapText="1"/>
    </xf>
    <xf numFmtId="0" fontId="1" fillId="3" borderId="83" xfId="5" applyFill="1" applyBorder="1" applyAlignment="1">
      <alignment horizontal="center" vertical="center" wrapText="1"/>
    </xf>
    <xf numFmtId="0" fontId="1" fillId="3" borderId="16" xfId="5" applyFill="1" applyBorder="1" applyAlignment="1">
      <alignment horizontal="center" vertical="center" wrapText="1"/>
    </xf>
    <xf numFmtId="0" fontId="1" fillId="3" borderId="82" xfId="5" applyFill="1" applyBorder="1" applyAlignment="1">
      <alignment horizontal="center" vertical="center" wrapText="1"/>
    </xf>
    <xf numFmtId="0" fontId="1" fillId="3" borderId="81" xfId="5" applyFill="1" applyBorder="1" applyAlignment="1">
      <alignment horizontal="center" vertical="center" wrapText="1"/>
    </xf>
    <xf numFmtId="0" fontId="1" fillId="3" borderId="36" xfId="5" applyFill="1" applyBorder="1" applyAlignment="1">
      <alignment horizontal="center" vertical="center"/>
    </xf>
    <xf numFmtId="0" fontId="1" fillId="3" borderId="13" xfId="5" applyFill="1" applyBorder="1" applyAlignment="1">
      <alignment horizontal="center" vertical="center"/>
    </xf>
    <xf numFmtId="0" fontId="1" fillId="3" borderId="13" xfId="5" applyFill="1" applyBorder="1" applyAlignment="1">
      <alignment horizontal="center" vertical="center" wrapText="1"/>
    </xf>
    <xf numFmtId="0" fontId="1" fillId="3" borderId="14" xfId="5" applyFill="1" applyBorder="1" applyAlignment="1">
      <alignment horizontal="center" vertical="center" wrapText="1"/>
    </xf>
    <xf numFmtId="0" fontId="1" fillId="3" borderId="20" xfId="5" applyFill="1" applyBorder="1" applyAlignment="1">
      <alignment horizontal="center" vertical="center" wrapText="1"/>
    </xf>
    <xf numFmtId="0" fontId="1" fillId="3" borderId="6" xfId="5" applyFill="1" applyBorder="1" applyAlignment="1">
      <alignment horizontal="center" vertical="center" wrapText="1"/>
    </xf>
    <xf numFmtId="0" fontId="20" fillId="3" borderId="80" xfId="5" applyFont="1" applyFill="1" applyBorder="1" applyAlignment="1">
      <alignment horizontal="center" vertical="center" wrapText="1"/>
    </xf>
    <xf numFmtId="0" fontId="1" fillId="3" borderId="15" xfId="5" applyFill="1" applyBorder="1" applyAlignment="1">
      <alignment horizontal="center" vertical="center"/>
    </xf>
    <xf numFmtId="0" fontId="1" fillId="3" borderId="12" xfId="5" applyFill="1" applyBorder="1" applyAlignment="1">
      <alignment horizontal="center" vertical="center"/>
    </xf>
    <xf numFmtId="0" fontId="1" fillId="3" borderId="4" xfId="5" applyFill="1" applyBorder="1" applyAlignment="1">
      <alignment horizontal="center" vertical="center" wrapText="1"/>
    </xf>
    <xf numFmtId="0" fontId="20" fillId="3" borderId="75" xfId="5" applyFont="1" applyFill="1" applyBorder="1" applyAlignment="1">
      <alignment horizontal="center" vertical="center"/>
    </xf>
    <xf numFmtId="0" fontId="19" fillId="3" borderId="78" xfId="5" applyFont="1" applyFill="1" applyBorder="1" applyAlignment="1">
      <alignment horizontal="center" vertical="center" wrapText="1"/>
    </xf>
    <xf numFmtId="0" fontId="1" fillId="3" borderId="74" xfId="5" applyFill="1" applyBorder="1" applyAlignment="1">
      <alignment horizontal="center" vertical="center"/>
    </xf>
    <xf numFmtId="0" fontId="19" fillId="3" borderId="77" xfId="5" applyFont="1" applyFill="1" applyBorder="1" applyAlignment="1">
      <alignment horizontal="center" vertical="center" wrapText="1"/>
    </xf>
    <xf numFmtId="0" fontId="19" fillId="3" borderId="9" xfId="5" applyFont="1" applyFill="1" applyBorder="1" applyAlignment="1">
      <alignment horizontal="center" vertical="center" wrapText="1"/>
    </xf>
    <xf numFmtId="0" fontId="19" fillId="3" borderId="6" xfId="5" applyFont="1" applyFill="1" applyBorder="1" applyAlignment="1">
      <alignment horizontal="center" vertical="center" wrapText="1"/>
    </xf>
    <xf numFmtId="0" fontId="1" fillId="3" borderId="73" xfId="5" applyFill="1" applyBorder="1" applyAlignment="1">
      <alignment horizontal="center" vertical="center" wrapText="1"/>
    </xf>
    <xf numFmtId="0" fontId="18" fillId="3" borderId="37" xfId="5" applyFont="1" applyFill="1" applyBorder="1" applyAlignment="1">
      <alignment horizontal="center" vertical="center" wrapText="1"/>
    </xf>
    <xf numFmtId="0" fontId="1" fillId="3" borderId="16" xfId="5" applyFill="1" applyBorder="1" applyAlignment="1">
      <alignment horizontal="center" vertical="center" wrapText="1"/>
    </xf>
    <xf numFmtId="0" fontId="18" fillId="3" borderId="79" xfId="5" applyFont="1" applyFill="1" applyBorder="1" applyAlignment="1">
      <alignment horizontal="center" vertical="center" wrapText="1"/>
    </xf>
    <xf numFmtId="0" fontId="1" fillId="3" borderId="51" xfId="5" applyFill="1" applyBorder="1" applyAlignment="1">
      <alignment horizontal="center" vertical="center" wrapText="1"/>
    </xf>
    <xf numFmtId="0" fontId="18" fillId="3" borderId="39" xfId="5" applyFont="1" applyFill="1" applyBorder="1" applyAlignment="1">
      <alignment horizontal="center" vertical="center" wrapText="1"/>
    </xf>
    <xf numFmtId="0" fontId="1" fillId="3" borderId="72" xfId="5" applyFill="1" applyBorder="1" applyAlignment="1">
      <alignment horizontal="center" vertical="center" wrapText="1"/>
    </xf>
  </cellXfs>
  <cellStyles count="6">
    <cellStyle name="標準" xfId="0" builtinId="0"/>
    <cellStyle name="標準 2 4" xfId="1" xr:uid="{00000000-0005-0000-0000-000002000000}"/>
    <cellStyle name="標準 5" xfId="2" xr:uid="{AF5F5E36-83C1-4B77-AEA7-27FA2E69F50F}"/>
    <cellStyle name="標準 5 2" xfId="3" xr:uid="{D9F89263-3B38-48CF-A7DB-E28571F323FF}"/>
    <cellStyle name="標準 5 3" xfId="5" xr:uid="{96E6C2BC-914E-4B7A-BB09-B92FCB18D8A3}"/>
    <cellStyle name="標準_交付要綱（様式編②）" xfId="4" xr:uid="{A677D322-87DE-4F8C-9FE2-4C0AB151DE1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619124</xdr:colOff>
      <xdr:row>10</xdr:row>
      <xdr:rowOff>666750</xdr:rowOff>
    </xdr:from>
    <xdr:to>
      <xdr:col>12</xdr:col>
      <xdr:colOff>66674</xdr:colOff>
      <xdr:row>10</xdr:row>
      <xdr:rowOff>933450</xdr:rowOff>
    </xdr:to>
    <xdr:sp macro="" textlink="">
      <xdr:nvSpPr>
        <xdr:cNvPr id="2" name="正方形/長方形 1">
          <a:extLst>
            <a:ext uri="{FF2B5EF4-FFF2-40B4-BE49-F238E27FC236}">
              <a16:creationId xmlns:a16="http://schemas.microsoft.com/office/drawing/2014/main" id="{9DC170B0-6D28-4182-AC23-E48C960D85CB}"/>
            </a:ext>
          </a:extLst>
        </xdr:cNvPr>
        <xdr:cNvSpPr/>
      </xdr:nvSpPr>
      <xdr:spPr>
        <a:xfrm>
          <a:off x="5100954" y="1844040"/>
          <a:ext cx="3924300" cy="0"/>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kern="1200">
              <a:solidFill>
                <a:srgbClr val="FF0000"/>
              </a:solidFill>
            </a:rPr>
            <a:t>非常勤２名で対応しているイメージ</a:t>
          </a:r>
        </a:p>
      </xdr:txBody>
    </xdr:sp>
    <xdr:clientData/>
  </xdr:twoCellAnchor>
  <xdr:twoCellAnchor>
    <xdr:from>
      <xdr:col>14</xdr:col>
      <xdr:colOff>152400</xdr:colOff>
      <xdr:row>10</xdr:row>
      <xdr:rowOff>647700</xdr:rowOff>
    </xdr:from>
    <xdr:to>
      <xdr:col>19</xdr:col>
      <xdr:colOff>19051</xdr:colOff>
      <xdr:row>10</xdr:row>
      <xdr:rowOff>914400</xdr:rowOff>
    </xdr:to>
    <xdr:sp macro="" textlink="">
      <xdr:nvSpPr>
        <xdr:cNvPr id="3" name="正方形/長方形 2">
          <a:extLst>
            <a:ext uri="{FF2B5EF4-FFF2-40B4-BE49-F238E27FC236}">
              <a16:creationId xmlns:a16="http://schemas.microsoft.com/office/drawing/2014/main" id="{3F51F41D-1E6B-43F3-962B-703F7DEE74D9}"/>
            </a:ext>
          </a:extLst>
        </xdr:cNvPr>
        <xdr:cNvSpPr/>
      </xdr:nvSpPr>
      <xdr:spPr>
        <a:xfrm>
          <a:off x="10607040" y="1844040"/>
          <a:ext cx="3604261" cy="0"/>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kern="1200">
              <a:solidFill>
                <a:srgbClr val="FF0000"/>
              </a:solidFill>
            </a:rPr>
            <a:t>常勤２名で対応しているイメージ</a:t>
          </a:r>
        </a:p>
      </xdr:txBody>
    </xdr:sp>
    <xdr:clientData/>
  </xdr:twoCellAnchor>
  <xdr:twoCellAnchor>
    <xdr:from>
      <xdr:col>6</xdr:col>
      <xdr:colOff>619124</xdr:colOff>
      <xdr:row>11</xdr:row>
      <xdr:rowOff>666750</xdr:rowOff>
    </xdr:from>
    <xdr:to>
      <xdr:col>12</xdr:col>
      <xdr:colOff>276225</xdr:colOff>
      <xdr:row>11</xdr:row>
      <xdr:rowOff>933450</xdr:rowOff>
    </xdr:to>
    <xdr:sp macro="" textlink="">
      <xdr:nvSpPr>
        <xdr:cNvPr id="4" name="正方形/長方形 3">
          <a:extLst>
            <a:ext uri="{FF2B5EF4-FFF2-40B4-BE49-F238E27FC236}">
              <a16:creationId xmlns:a16="http://schemas.microsoft.com/office/drawing/2014/main" id="{858A8CE9-E5FE-4DCE-B362-BE2C943D94F1}"/>
            </a:ext>
          </a:extLst>
        </xdr:cNvPr>
        <xdr:cNvSpPr/>
      </xdr:nvSpPr>
      <xdr:spPr>
        <a:xfrm>
          <a:off x="5100954" y="2011680"/>
          <a:ext cx="4138931" cy="0"/>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kern="1200">
              <a:solidFill>
                <a:srgbClr val="FF0000"/>
              </a:solidFill>
            </a:rPr>
            <a:t>常勤１名・非常勤１名で対応しているイメージ</a:t>
          </a:r>
        </a:p>
      </xdr:txBody>
    </xdr:sp>
    <xdr:clientData/>
  </xdr:twoCellAnchor>
  <xdr:twoCellAnchor>
    <xdr:from>
      <xdr:col>14</xdr:col>
      <xdr:colOff>114300</xdr:colOff>
      <xdr:row>11</xdr:row>
      <xdr:rowOff>685800</xdr:rowOff>
    </xdr:from>
    <xdr:to>
      <xdr:col>19</xdr:col>
      <xdr:colOff>19051</xdr:colOff>
      <xdr:row>11</xdr:row>
      <xdr:rowOff>952500</xdr:rowOff>
    </xdr:to>
    <xdr:sp macro="" textlink="">
      <xdr:nvSpPr>
        <xdr:cNvPr id="5" name="正方形/長方形 4">
          <a:extLst>
            <a:ext uri="{FF2B5EF4-FFF2-40B4-BE49-F238E27FC236}">
              <a16:creationId xmlns:a16="http://schemas.microsoft.com/office/drawing/2014/main" id="{2401BF31-C26D-4A34-B6F6-4B55BE24BE3A}"/>
            </a:ext>
          </a:extLst>
        </xdr:cNvPr>
        <xdr:cNvSpPr/>
      </xdr:nvSpPr>
      <xdr:spPr>
        <a:xfrm>
          <a:off x="10568940" y="2011680"/>
          <a:ext cx="3642361" cy="0"/>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kern="1200">
              <a:solidFill>
                <a:srgbClr val="FF0000"/>
              </a:solidFill>
            </a:rPr>
            <a:t>常勤２名で対応しているイメージ</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363166</xdr:colOff>
      <xdr:row>11</xdr:row>
      <xdr:rowOff>62176</xdr:rowOff>
    </xdr:from>
    <xdr:to>
      <xdr:col>18</xdr:col>
      <xdr:colOff>320593</xdr:colOff>
      <xdr:row>13</xdr:row>
      <xdr:rowOff>39757</xdr:rowOff>
    </xdr:to>
    <xdr:sp macro="" textlink="">
      <xdr:nvSpPr>
        <xdr:cNvPr id="2" name="正方形/長方形 1">
          <a:extLst>
            <a:ext uri="{FF2B5EF4-FFF2-40B4-BE49-F238E27FC236}">
              <a16:creationId xmlns:a16="http://schemas.microsoft.com/office/drawing/2014/main" id="{B191B440-3C89-43F2-A8C3-EA9DE7DE0655}"/>
            </a:ext>
          </a:extLst>
        </xdr:cNvPr>
        <xdr:cNvSpPr/>
      </xdr:nvSpPr>
      <xdr:spPr>
        <a:xfrm>
          <a:off x="13625776" y="1903676"/>
          <a:ext cx="2607917" cy="315401"/>
        </a:xfrm>
        <a:prstGeom prst="rect">
          <a:avLst/>
        </a:prstGeom>
        <a:solidFill>
          <a:srgbClr val="FFFF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rPr>
            <a:t>※</a:t>
          </a:r>
          <a:r>
            <a:rPr kumimoji="1" lang="ja-JP" altLang="en-US" sz="1100">
              <a:solidFill>
                <a:srgbClr val="FF0000"/>
              </a:solidFill>
            </a:rPr>
            <a:t>黄色に着色した項目に入力してください。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53.248\disk1\&#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mhlwlan-my.sharepoint.com/personal/stlls_lansys_mhlw_go_jp/Documents/PassageDrive/PCfolder/Downloads/05_%20&#20196;&#21644;&#65303;&#24180;&#24230;&#65288;&#20196;&#21644;&#65302;&#24180;&#24230;&#32368;&#36234;&#65289;&#21307;&#30274;&#26045;&#35373;&#31561;&#26045;&#35373;&#25972;&#20633;&#36027;&#35036;&#21161;&#37329;&#20107;&#26989;&#35336;&#30011;&#32207;&#25324;&#34920;&#65288;&#21307;&#24107;&#20559;&#22312;&#65289;.xlsx" TargetMode="External"/><Relationship Id="rId1" Type="http://schemas.openxmlformats.org/officeDocument/2006/relationships/externalLinkPath" Target="https://mhlwlan-my.sharepoint.com/personal/stlls_lansys_mhlw_go_jp/Documents/PassageDrive/PCfolder/Downloads/05_%20&#20196;&#21644;&#65303;&#24180;&#24230;&#65288;&#20196;&#21644;&#65302;&#24180;&#24230;&#32368;&#36234;&#65289;&#21307;&#30274;&#26045;&#35373;&#31561;&#26045;&#35373;&#25972;&#20633;&#36027;&#35036;&#21161;&#37329;&#20107;&#26989;&#35336;&#30011;&#32207;&#25324;&#34920;&#65288;&#21307;&#24107;&#20559;&#22312;&#65289;.xlsx"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02_&#27966;&#36963;&#20803;&#25903;&#25588;&#20107;&#26989;&#65288;R8&#26032;&#35215;&#65289;/02_HP&#20316;&#25104;/&#28155;&#20184;&#36039;&#26009;/&#12304;R8&#12305;04_&#36939;&#21942;&#36027;_&#31532;4&#21495;&#27096;&#24335;&#65288;&#20132;&#20184;&#65306;&#37117;&#36947;&#24220;&#30476;)%20.xlsx" TargetMode="External"/><Relationship Id="rId2" Type="http://schemas.openxmlformats.org/officeDocument/2006/relationships/externalLinkPath" Target="file:///\\f-nwc04fs01.intra.pref.yamaguchi.lg.jp\00000_&#23665;&#21475;&#30476;\05020_&#21307;&#30274;&#25919;&#31574;&#35506;\040_&#21307;&#24107;&#30906;&#20445;&#23550;&#31574;&#29677;\R8\47%20&#21307;&#24107;&#20559;&#22312;&#23550;&#31574;&#37325;&#28857;&#25903;&#25588;&#20107;&#26989;\02_&#27966;&#36963;&#20803;&#25903;&#25588;&#20107;&#26989;&#65288;R8&#26032;&#35215;&#65289;\02_HP&#20316;&#25104;\&#28155;&#20184;&#36039;&#26009;\&#12304;R8&#12305;04_&#36939;&#21942;&#36027;_&#31532;4&#21495;&#27096;&#24335;&#65288;&#20132;&#20184;&#65306;&#37117;&#36947;&#24220;&#30476;)%20.xlsx" TargetMode="External"/><Relationship Id="rId1" Type="http://schemas.openxmlformats.org/officeDocument/2006/relationships/externalLinkPath" Target="/05020_&#21307;&#30274;&#25919;&#31574;&#35506;/040_&#21307;&#24107;&#30906;&#20445;&#23550;&#31574;&#29677;/R8/47%20&#21307;&#24107;&#20559;&#22312;&#23550;&#31574;&#37325;&#28857;&#25903;&#25588;&#20107;&#26989;/02_&#27966;&#36963;&#20803;&#25903;&#25588;&#20107;&#26989;&#65288;R8&#26032;&#35215;&#65289;/02_HP&#20316;&#25104;/&#28155;&#20184;&#36039;&#26009;/&#12304;R8&#12305;04_&#36939;&#21942;&#36027;_&#31532;4&#21495;&#27096;&#24335;&#65288;&#20132;&#20184;&#65306;&#37117;&#36947;&#24220;&#30476;)%20.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f-nwc04fs01.intra.pref.yamaguchi.lg.jp\00000_&#23665;&#21475;&#30476;\05020_&#21307;&#30274;&#25919;&#31574;&#35506;\040_&#21307;&#24107;&#30906;&#20445;&#23550;&#31574;&#29677;\R8\47%20&#21307;&#24107;&#20559;&#22312;&#23550;&#31574;&#37325;&#28857;&#25903;&#25588;&#20107;&#26989;\03_&#20195;&#26367;&#21307;&#24107;&#30906;&#20445;&#25903;&#25588;&#20107;&#26989;&#65288;R8&#26032;&#35215;&#65289;\02_HP&#20316;&#25104;\&#28155;&#20184;&#36039;&#26009;\&#65288;&#21442;&#32771;&#65306;R8&#22269;&#27096;&#24335;&#65289;03_&#36939;&#21942;&#36027;\&#12304;R8&#12305;04_&#36939;&#21942;&#36027;_&#31532;4&#21495;&#27096;&#24335;&#9326;&#65374;&#9328;&#37325;&#28857;&#21307;&#24107;&#20559;&#22312;&#65288;&#20132;&#20184;&#65306;&#37117;&#36947;&#24220;&#30476;).xlsx" TargetMode="External"/><Relationship Id="rId1" Type="http://schemas.openxmlformats.org/officeDocument/2006/relationships/externalLinkPath" Target="&#65288;&#21442;&#32771;&#65306;R8&#22269;&#27096;&#24335;&#65289;03_&#36939;&#21942;&#36027;/&#12304;R8&#12305;04_&#36939;&#21942;&#36027;_&#31532;4&#21495;&#27096;&#24335;&#9326;&#65374;&#9328;&#37325;&#28857;&#21307;&#24107;&#20559;&#22312;&#65288;&#20132;&#20184;&#65306;&#37117;&#36947;&#24220;&#3047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補助率"/>
      <sheetName val="事業リスト"/>
      <sheetName val="入力規則"/>
      <sheetName val="事業リスト（ＢＤ１）"/>
      <sheetName val="プルダウン"/>
      <sheetName val="補助率 "/>
      <sheetName val="第1号様式別紙1"/>
      <sheetName val="事業リスト（ＢＤ）"/>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sheetData sheetId="15"/>
      <sheetData sheetId="16"/>
      <sheetData sheetId="17"/>
      <sheetData sheetId="18"/>
      <sheetData sheetId="19"/>
      <sheetData sheetId="20"/>
      <sheetData sheetId="2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記入例】(様式1) 総括表"/>
      <sheetName val="【記載例】先行的な医師偏在是正プラン（１）医療機関"/>
      <sheetName val="【記載例】先行的な医師偏在是正プラン（２）区域"/>
      <sheetName val="(様式1) 総括表"/>
      <sheetName val="(様式2) 事業費内訳書"/>
      <sheetName val="1 へき地診療所"/>
      <sheetName val="2 過疎"/>
      <sheetName val="3 へき地保健指導所"/>
      <sheetName val="4 研修医施設"/>
      <sheetName val="5 臨床研修病院"/>
      <sheetName val="6 へき地医療拠点病院"/>
      <sheetName val="7 研修医環境"/>
      <sheetName val="8 離島等患者宿泊"/>
      <sheetName val="9 産科医療機関"/>
      <sheetName val="10 分娩取扱"/>
      <sheetName val="11 死亡時画像診断"/>
      <sheetName val="12-1 スプリンクラー（総括表）見直し前"/>
      <sheetName val="12-2スプリンクラー（個別計画書）見直し前"/>
      <sheetName val="13 南海トラフ（へき地医療拠点病院）"/>
      <sheetName val="13 南海トラフ（へき地診療所）"/>
      <sheetName val="14 院内感染"/>
      <sheetName val="先行的な医師偏在是正プラン（１）医療機関"/>
      <sheetName val="先行的な医師偏在是正プラン（２）区域"/>
      <sheetName val="管理用（このシートは削除しないでください）"/>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3">
          <cell r="H3" t="str">
            <v>へき地診療所施設整備事業</v>
          </cell>
          <cell r="I3" t="str">
            <v>過疎地域等特定診療所施設整備事業</v>
          </cell>
          <cell r="J3" t="str">
            <v>へき地保健指導所施設整備事業</v>
          </cell>
          <cell r="K3" t="str">
            <v>研修医のための研修施設整備事業</v>
          </cell>
          <cell r="L3" t="str">
            <v>臨床研修病院施設整備事業</v>
          </cell>
          <cell r="M3" t="str">
            <v>へき地医療拠点病院施設整備事業</v>
          </cell>
          <cell r="N3" t="str">
            <v>医師臨床研修病院研修医環境整備事業</v>
          </cell>
          <cell r="O3" t="str">
            <v>離島等患者宿泊施設施設整備事業</v>
          </cell>
          <cell r="P3" t="str">
            <v>産科医療機関施設整備事業</v>
          </cell>
          <cell r="Q3" t="str">
            <v>分娩取扱施設施設整備事業</v>
          </cell>
          <cell r="R3" t="str">
            <v>死亡時画像診断システム施設整備事業</v>
          </cell>
          <cell r="S3" t="str">
            <v>南海トラフ地震に係る津波避難対策緊急事業</v>
          </cell>
          <cell r="T3" t="str">
            <v>院内感染対策施設整備事業</v>
          </cell>
          <cell r="U3" t="str">
            <v>重点医師偏在対策支援区域における診療所の承継・開業支援事業</v>
          </cell>
        </row>
        <row r="4">
          <cell r="U4" t="str">
            <v>診療部門</v>
          </cell>
        </row>
        <row r="5">
          <cell r="U5" t="str">
            <v>医師住宅</v>
          </cell>
        </row>
        <row r="6">
          <cell r="U6" t="str">
            <v>看護師住宅</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プルダウン"/>
      <sheetName val="計算方法早見表"/>
      <sheetName val="数式用"/>
      <sheetName val="数式用 (2)"/>
      <sheetName val="事業リスト（ＢＤ）"/>
      <sheetName val="第4号様式"/>
      <sheetName val="別紙１_1"/>
      <sheetName val="別紙36-3"/>
    </sheetNames>
    <sheetDataSet>
      <sheetData sheetId="0">
        <row r="4">
          <cell r="C4" t="str">
            <v>1.都道府県が行う事業（直接補助）</v>
          </cell>
        </row>
        <row r="5">
          <cell r="C5" t="str">
            <v>2.沖縄県が行う事業（直接補助）</v>
          </cell>
        </row>
        <row r="6">
          <cell r="C6" t="str">
            <v>3.その他（1.2.以外への直接補助）</v>
          </cell>
        </row>
      </sheetData>
      <sheetData sheetId="1"/>
      <sheetData sheetId="2"/>
      <sheetData sheetId="3">
        <row r="3">
          <cell r="F3" t="str">
            <v>へき地医療支援機構運営事業1.都道府県が行う事業（直接補助）</v>
          </cell>
          <cell r="G3" t="str">
            <v>1.都道府県が行う事業（直接補助）</v>
          </cell>
          <cell r="H3" t="str">
            <v>b</v>
          </cell>
        </row>
        <row r="4">
          <cell r="F4" t="str">
            <v>へき地医療支援機構運営事業2.沖縄県が行う事業（直接補助）</v>
          </cell>
          <cell r="G4" t="str">
            <v>2.沖縄県が行う事業（直接補助）</v>
          </cell>
          <cell r="H4" t="str">
            <v>b</v>
          </cell>
        </row>
        <row r="5">
          <cell r="F5" t="str">
            <v>へき地医療拠点病院運営事業1.都道府県が行う事業（直接補助）</v>
          </cell>
          <cell r="G5" t="str">
            <v>1.都道府県が行う事業（直接補助）</v>
          </cell>
          <cell r="H5" t="str">
            <v>b</v>
          </cell>
        </row>
        <row r="6">
          <cell r="F6" t="str">
            <v>へき地医療拠点病院運営事業2.沖縄県が行う事業（直接補助）</v>
          </cell>
          <cell r="G6" t="str">
            <v>2.沖縄県が行う事業（直接補助）</v>
          </cell>
          <cell r="H6" t="str">
            <v>b</v>
          </cell>
        </row>
        <row r="7">
          <cell r="F7" t="str">
            <v>へき地医療拠点病院運営事業4.都道府県が公的5団体に補助する事業（5を除く）</v>
          </cell>
          <cell r="G7" t="str">
            <v>4.都道府県が公的5団体に補助する事業（5を除く）</v>
          </cell>
          <cell r="H7" t="str">
            <v>e</v>
          </cell>
        </row>
        <row r="8">
          <cell r="F8" t="str">
            <v>へき地医療拠点病院運営事業6.都道府県が補助する事業(4,5以外)</v>
          </cell>
          <cell r="G8" t="str">
            <v>6.都道府県が補助する事業(4,5以外)</v>
          </cell>
          <cell r="H8" t="str">
            <v>e</v>
          </cell>
        </row>
        <row r="9">
          <cell r="F9" t="str">
            <v>へき地診療所運営事業1.都道府県が行う事業（直接補助）</v>
          </cell>
          <cell r="G9" t="str">
            <v>1.都道府県が行う事業（直接補助）</v>
          </cell>
          <cell r="H9" t="str">
            <v>h</v>
          </cell>
        </row>
        <row r="10">
          <cell r="F10" t="str">
            <v>へき地診療所運営事業2.沖縄県が行う事業（直接補助）</v>
          </cell>
          <cell r="G10" t="str">
            <v>2.沖縄県が行う事業（直接補助）</v>
          </cell>
          <cell r="H10" t="str">
            <v>h</v>
          </cell>
        </row>
        <row r="11">
          <cell r="F11" t="str">
            <v>へき地診療所運営事業4.都道府県が公的5団体に補助する事業（5を除く）</v>
          </cell>
          <cell r="G11" t="str">
            <v>4.都道府県が公的5団体に補助する事業（5を除く）</v>
          </cell>
          <cell r="H11" t="str">
            <v>j</v>
          </cell>
        </row>
        <row r="12">
          <cell r="F12" t="str">
            <v>へき地診療所運営事業5.沖縄県が公的5団体に補助するへき地診療所運営事業</v>
          </cell>
          <cell r="G12" t="str">
            <v>5.沖縄県が公的5団体に補助するへき地診療所運営事業</v>
          </cell>
          <cell r="H12" t="str">
            <v>j</v>
          </cell>
        </row>
        <row r="13">
          <cell r="F13" t="str">
            <v>へき地診療所運営事業6.都道府県が補助する事業(4,5以外)</v>
          </cell>
          <cell r="G13" t="str">
            <v>6.都道府県が補助する事業(4,5以外)</v>
          </cell>
          <cell r="H13" t="str">
            <v>j</v>
          </cell>
        </row>
        <row r="14">
          <cell r="F14" t="str">
            <v>へき地診療所運営事業7.沖縄県が補助するへき地診療所運営事業(5以外)</v>
          </cell>
          <cell r="G14" t="str">
            <v>7.沖縄県が補助するへき地診療所運営事業(5以外)</v>
          </cell>
          <cell r="H14" t="str">
            <v>j</v>
          </cell>
        </row>
        <row r="15">
          <cell r="F15" t="str">
            <v>へき地巡回診療車（船）運営事業1.都道府県が行う事業（直接補助）</v>
          </cell>
          <cell r="G15" t="str">
            <v>1.都道府県が行う事業（直接補助）</v>
          </cell>
          <cell r="H15" t="str">
            <v>h</v>
          </cell>
        </row>
        <row r="16">
          <cell r="F16" t="str">
            <v>へき地巡回診療車（船）運営事業2.沖縄県が行う事業（直接補助）</v>
          </cell>
          <cell r="G16" t="str">
            <v>2.沖縄県が行う事業（直接補助）</v>
          </cell>
          <cell r="H16" t="str">
            <v>h</v>
          </cell>
        </row>
        <row r="17">
          <cell r="F17" t="str">
            <v>へき地巡回診療車（船）運営事業3.その他（1.2.以外への直接補助）</v>
          </cell>
          <cell r="G17" t="str">
            <v>3.その他（1.2.以外への直接補助）</v>
          </cell>
          <cell r="H17" t="str">
            <v>h</v>
          </cell>
        </row>
        <row r="18">
          <cell r="F18" t="str">
            <v>へき地巡回診療車（船）運営事業4.都道府県が公的5団体に補助する事業（5を除く）</v>
          </cell>
          <cell r="G18" t="str">
            <v>4.都道府県が公的5団体に補助する事業（5を除く）</v>
          </cell>
          <cell r="H18" t="str">
            <v>j</v>
          </cell>
        </row>
        <row r="19">
          <cell r="F19" t="str">
            <v>へき地巡回診療車（船）運営事業6.都道府県が補助する事業(4,5以外)</v>
          </cell>
          <cell r="G19" t="str">
            <v>6.都道府県が補助する事業(4,5以外)</v>
          </cell>
          <cell r="H19" t="str">
            <v>i</v>
          </cell>
        </row>
        <row r="20">
          <cell r="F20" t="str">
            <v>巡回診療航空機運営事業1.都道府県が行う事業（直接補助）</v>
          </cell>
          <cell r="G20" t="str">
            <v>1.都道府県が行う事業（直接補助）</v>
          </cell>
          <cell r="H20" t="str">
            <v>h</v>
          </cell>
        </row>
        <row r="21">
          <cell r="F21" t="str">
            <v>巡回診療航空機運営事業2.沖縄県が行う事業（直接補助）</v>
          </cell>
          <cell r="G21" t="str">
            <v>2.沖縄県が行う事業（直接補助）</v>
          </cell>
          <cell r="H21" t="str">
            <v>h</v>
          </cell>
        </row>
        <row r="22">
          <cell r="F22" t="str">
            <v>巡回診療航空機運営事業4.都道府県が公的5団体に補助する事業（5を除く）</v>
          </cell>
          <cell r="G22" t="str">
            <v>4.都道府県が公的5団体に補助する事業（5を除く）</v>
          </cell>
          <cell r="H22" t="str">
            <v>i</v>
          </cell>
        </row>
        <row r="23">
          <cell r="F23" t="str">
            <v>巡回診療航空機運営事業6.都道府県が補助する事業(4,5以外)</v>
          </cell>
          <cell r="G23" t="str">
            <v>6.都道府県が補助する事業(4,5以外)</v>
          </cell>
          <cell r="H23" t="str">
            <v>i</v>
          </cell>
        </row>
        <row r="24">
          <cell r="F24" t="str">
            <v>離島歯科診療班派遣事業1.都道府県が行う事業（直接補助）</v>
          </cell>
          <cell r="G24" t="str">
            <v>1.都道府県が行う事業（直接補助）</v>
          </cell>
          <cell r="H24" t="str">
            <v>h</v>
          </cell>
        </row>
        <row r="25">
          <cell r="F25" t="str">
            <v>離島歯科診療班派遣事業2.沖縄県が行う事業（直接補助）</v>
          </cell>
          <cell r="G25" t="str">
            <v>2.沖縄県が行う事業（直接補助）</v>
          </cell>
          <cell r="H25" t="str">
            <v>h</v>
          </cell>
        </row>
        <row r="26">
          <cell r="F26" t="str">
            <v>へき地保健指導所運営事業1.都道府県が行う事業（直接補助）</v>
          </cell>
          <cell r="G26" t="str">
            <v>1.都道府県が行う事業（直接補助）</v>
          </cell>
          <cell r="H26" t="str">
            <v>b</v>
          </cell>
        </row>
        <row r="27">
          <cell r="F27" t="str">
            <v>へき地保健指導所運営事業2.沖縄県が行う事業（直接補助）</v>
          </cell>
          <cell r="G27" t="str">
            <v>2.沖縄県が行う事業（直接補助）</v>
          </cell>
          <cell r="H27" t="str">
            <v>b</v>
          </cell>
        </row>
        <row r="28">
          <cell r="F28" t="str">
            <v>へき地保健指導所運営事業6.都道府県が補助する事業(4,5以外)</v>
          </cell>
          <cell r="G28" t="str">
            <v>6.都道府県が補助する事業(4,5以外)</v>
          </cell>
          <cell r="H28" t="str">
            <v>c</v>
          </cell>
        </row>
        <row r="29">
          <cell r="F29" t="str">
            <v>へき地患者輸送車（艇）、メディカルジェット（へき地患者輸送航空機）運行支援事業1.都道府県が行う事業（直接補助）</v>
          </cell>
          <cell r="G29" t="str">
            <v>1.都道府県が行う事業（直接補助）</v>
          </cell>
          <cell r="H29" t="str">
            <v>h</v>
          </cell>
        </row>
        <row r="30">
          <cell r="F30" t="str">
            <v>へき地患者輸送車（艇）、メディカルジェット（へき地患者輸送航空機）運行支援事業2.沖縄県が行う事業（直接補助）</v>
          </cell>
          <cell r="G30" t="str">
            <v>2.沖縄県が行う事業（直接補助）</v>
          </cell>
          <cell r="H30" t="str">
            <v>h</v>
          </cell>
        </row>
        <row r="31">
          <cell r="F31" t="str">
            <v>へき地患者輸送車（艇）、メディカルジェット（へき地患者輸送航空機）運行支援事業4.都道府県が公的5団体に補助する事業（5を除く）</v>
          </cell>
          <cell r="G31" t="str">
            <v>4.都道府県が公的5団体に補助する事業（5を除く）</v>
          </cell>
          <cell r="H31" t="str">
            <v>j</v>
          </cell>
        </row>
        <row r="32">
          <cell r="F32" t="str">
            <v>へき地患者輸送車（艇）、メディカルジェット（へき地患者輸送航空機）運行支援事業6.都道府県が補助する事業(4,5以外)</v>
          </cell>
          <cell r="G32" t="str">
            <v>6.都道府県が補助する事業(4,5以外)</v>
          </cell>
          <cell r="H32" t="str">
            <v>i</v>
          </cell>
        </row>
        <row r="33">
          <cell r="F33" t="str">
            <v>へき地診療所医師派遣強化事業1.都道府県が行う事業（直接補助）</v>
          </cell>
          <cell r="G33" t="str">
            <v>1.都道府県が行う事業（直接補助）</v>
          </cell>
          <cell r="H33" t="str">
            <v>h</v>
          </cell>
        </row>
        <row r="34">
          <cell r="F34" t="str">
            <v>へき地診療所医師派遣強化事業2.沖縄県が行う事業（直接補助）</v>
          </cell>
          <cell r="G34" t="str">
            <v>2.沖縄県が行う事業（直接補助）</v>
          </cell>
          <cell r="H34" t="str">
            <v>h</v>
          </cell>
        </row>
        <row r="35">
          <cell r="F35" t="str">
            <v>へき地診療所医師派遣強化事業4.都道府県が公的5団体に補助する事業（5を除く）</v>
          </cell>
          <cell r="G35" t="str">
            <v>4.都道府県が公的5団体に補助する事業（5を除く）</v>
          </cell>
          <cell r="H35" t="str">
            <v>j</v>
          </cell>
        </row>
        <row r="36">
          <cell r="F36" t="str">
            <v>へき地診療所医師派遣強化事業6.都道府県が補助する事業(4,5以外)</v>
          </cell>
          <cell r="G36" t="str">
            <v>6.都道府県が補助する事業(4,5以外)</v>
          </cell>
          <cell r="H36" t="str">
            <v>j</v>
          </cell>
        </row>
        <row r="37">
          <cell r="F37" t="str">
            <v>メディカルコントロール体制強化事業1.都道府県が行う事業（直接補助）</v>
          </cell>
          <cell r="G37" t="str">
            <v>1.都道府県が行う事業（直接補助）</v>
          </cell>
          <cell r="H37" t="str">
            <v>b</v>
          </cell>
        </row>
        <row r="38">
          <cell r="F38" t="str">
            <v>メディカルコントロール体制強化事業2.沖縄県が行う事業（直接補助）</v>
          </cell>
          <cell r="G38" t="str">
            <v>2.沖縄県が行う事業（直接補助）</v>
          </cell>
          <cell r="H38" t="str">
            <v>b</v>
          </cell>
        </row>
        <row r="39">
          <cell r="F39" t="str">
            <v>搬送困難事例受入医療機関支援事業1.都道府県が行う事業（直接補助）</v>
          </cell>
          <cell r="G39" t="str">
            <v>1.都道府県が行う事業（直接補助）</v>
          </cell>
          <cell r="H39" t="str">
            <v>b</v>
          </cell>
        </row>
        <row r="40">
          <cell r="F40" t="str">
            <v>搬送困難事例受入医療機関支援事業2.沖縄県が行う事業（直接補助）</v>
          </cell>
          <cell r="G40" t="str">
            <v>2.沖縄県が行う事業（直接補助）</v>
          </cell>
          <cell r="H40" t="str">
            <v>b</v>
          </cell>
        </row>
        <row r="41">
          <cell r="F41" t="str">
            <v>搬送困難事例受入医療機関支援事業4.都道府県が公的5団体に補助する事業（5を除く）</v>
          </cell>
          <cell r="G41" t="str">
            <v>4.都道府県が公的5団体に補助する事業（5を除く）</v>
          </cell>
          <cell r="H41" t="str">
            <v>c</v>
          </cell>
        </row>
        <row r="42">
          <cell r="F42" t="str">
            <v>搬送困難事例受入医療機関支援事業6.都道府県が補助する事業(4,5以外)</v>
          </cell>
          <cell r="G42" t="str">
            <v>6.都道府県が補助する事業(4,5以外)</v>
          </cell>
          <cell r="H42" t="str">
            <v>c</v>
          </cell>
        </row>
        <row r="43">
          <cell r="F43" t="str">
            <v>遠隔ICU体制整備促進事業1.都道府県が行う事業（直接補助）</v>
          </cell>
          <cell r="G43" t="str">
            <v>1.都道府県が行う事業（直接補助）</v>
          </cell>
          <cell r="H43" t="str">
            <v>b</v>
          </cell>
        </row>
        <row r="44">
          <cell r="F44" t="str">
            <v>遠隔ICU体制整備促進事業2.沖縄県が行う事業（直接補助）</v>
          </cell>
          <cell r="G44" t="str">
            <v>2.沖縄県が行う事業（直接補助）</v>
          </cell>
          <cell r="H44" t="str">
            <v>b</v>
          </cell>
        </row>
        <row r="45">
          <cell r="F45" t="str">
            <v>遠隔ICU体制整備促進事業4.都道府県が公的5団体に補助する事業（5を除く）</v>
          </cell>
          <cell r="G45" t="str">
            <v>4.都道府県が公的5団体に補助する事業（5を除く）</v>
          </cell>
          <cell r="H45" t="str">
            <v>c</v>
          </cell>
        </row>
        <row r="46">
          <cell r="F46" t="str">
            <v>遠隔ICU体制整備促進事業6.都道府県が補助する事業(4,5以外)</v>
          </cell>
          <cell r="G46" t="str">
            <v>6.都道府県が補助する事業(4,5以外)</v>
          </cell>
          <cell r="H46" t="str">
            <v>c</v>
          </cell>
        </row>
        <row r="47">
          <cell r="F47" t="str">
            <v>医療施設耐震化促進事業6.都道府県が補助する事業(4,5以外)</v>
          </cell>
          <cell r="G47" t="str">
            <v>6.都道府県が補助する事業(4,5以外)</v>
          </cell>
          <cell r="H47" t="str">
            <v>g</v>
          </cell>
        </row>
        <row r="48">
          <cell r="F48" t="str">
            <v>防災訓練等参加支援事業1.都道府県が行う事業（直接補助）</v>
          </cell>
          <cell r="G48" t="str">
            <v>1.都道府県が行う事業（直接補助）</v>
          </cell>
          <cell r="H48" t="str">
            <v>a</v>
          </cell>
        </row>
        <row r="49">
          <cell r="F49" t="str">
            <v>防災訓練等参加支援事業2.沖縄県が行う事業（直接補助）</v>
          </cell>
          <cell r="G49" t="str">
            <v>2.沖縄県が行う事業（直接補助）</v>
          </cell>
          <cell r="H49" t="str">
            <v>a</v>
          </cell>
        </row>
        <row r="50">
          <cell r="F50" t="str">
            <v>防災訓練等参加支援事業4.都道府県が公的5団体に補助する事業（5を除く）</v>
          </cell>
          <cell r="G50" t="str">
            <v>4.都道府県が公的5団体に補助する事業（5を除く）</v>
          </cell>
          <cell r="H50" t="str">
            <v>d</v>
          </cell>
        </row>
        <row r="51">
          <cell r="F51" t="str">
            <v>防災訓練等参加支援事業6.都道府県が補助する事業(4,5以外)</v>
          </cell>
          <cell r="G51" t="str">
            <v>6.都道府県が補助する事業(4,5以外)</v>
          </cell>
          <cell r="H51" t="str">
            <v>d</v>
          </cell>
        </row>
        <row r="52">
          <cell r="F52" t="str">
            <v>DMAT等活動支援事業1.都道府県が行う事業（直接補助）</v>
          </cell>
          <cell r="G52" t="str">
            <v>1.都道府県が行う事業（直接補助）</v>
          </cell>
          <cell r="H52" t="str">
            <v>b</v>
          </cell>
        </row>
        <row r="53">
          <cell r="F53" t="str">
            <v>DMAT等活動支援事業2.沖縄県が行う事業（直接補助）</v>
          </cell>
          <cell r="G53" t="str">
            <v>2.沖縄県が行う事業（直接補助）</v>
          </cell>
          <cell r="H53" t="str">
            <v>b</v>
          </cell>
        </row>
        <row r="54">
          <cell r="F54" t="str">
            <v>DMAT等活動支援事業4.都道府県が公的5団体に補助する事業（5を除く）</v>
          </cell>
          <cell r="G54" t="str">
            <v>4.都道府県が公的5団体に補助する事業（5を除く）</v>
          </cell>
          <cell r="H54" t="str">
            <v>e</v>
          </cell>
        </row>
        <row r="55">
          <cell r="F55" t="str">
            <v>DMAT等活動支援事業6.都道府県が補助する事業(4,5以外)</v>
          </cell>
          <cell r="G55" t="str">
            <v>6.都道府県が補助する事業(4,5以外)</v>
          </cell>
          <cell r="H55" t="str">
            <v>e</v>
          </cell>
        </row>
        <row r="56">
          <cell r="F56" t="str">
            <v>ＤＭＡＴ訓練事業1.都道府県が行う事業（直接補助）</v>
          </cell>
          <cell r="G56" t="str">
            <v>1.都道府県が行う事業（直接補助）</v>
          </cell>
          <cell r="H56" t="str">
            <v>a</v>
          </cell>
        </row>
        <row r="57">
          <cell r="F57" t="str">
            <v>ＤＭＡＴ訓練事業2.沖縄県が行う事業（直接補助）</v>
          </cell>
          <cell r="G57" t="str">
            <v>2.沖縄県が行う事業（直接補助）</v>
          </cell>
          <cell r="H57" t="str">
            <v>a</v>
          </cell>
        </row>
        <row r="58">
          <cell r="F58" t="str">
            <v>ＤＰＡＴ養成支援事業1.都道府県が行う事業（直接補助）</v>
          </cell>
          <cell r="G58" t="str">
            <v>1.都道府県が行う事業（直接補助）</v>
          </cell>
          <cell r="H58" t="str">
            <v>b</v>
          </cell>
        </row>
        <row r="59">
          <cell r="F59" t="str">
            <v>ＤＰＡＴ養成支援事業2.沖縄県が行う事業（直接補助）</v>
          </cell>
          <cell r="G59" t="str">
            <v>2.沖縄県が行う事業（直接補助）</v>
          </cell>
          <cell r="H59" t="str">
            <v>b</v>
          </cell>
        </row>
        <row r="60">
          <cell r="F60" t="str">
            <v>ＤＰＡＴ養成支援事業3.その他（1.2.以外への直接補助）</v>
          </cell>
          <cell r="G60" t="str">
            <v>3.その他（1.2.以外への直接補助）</v>
          </cell>
          <cell r="H60" t="str">
            <v>b</v>
          </cell>
        </row>
        <row r="61">
          <cell r="F61" t="str">
            <v>災害医療コーディネーター研修事業（地域災害医療コーディネーター研修事業）1.都道府県が行う事業（直接補助）</v>
          </cell>
          <cell r="G61" t="str">
            <v>1.都道府県が行う事業（直接補助）</v>
          </cell>
          <cell r="H61" t="str">
            <v>a</v>
          </cell>
        </row>
        <row r="62">
          <cell r="F62" t="str">
            <v>災害医療コーディネーター研修事業（地域災害医療コーディネーター研修事業）2.沖縄県が行う事業（直接補助）</v>
          </cell>
          <cell r="G62" t="str">
            <v>2.沖縄県が行う事業（直接補助）</v>
          </cell>
          <cell r="H62" t="str">
            <v>a</v>
          </cell>
        </row>
        <row r="63">
          <cell r="F63" t="str">
            <v>産科医療機関確保事業1.都道府県が行う事業（直接補助）</v>
          </cell>
          <cell r="G63" t="str">
            <v>1.都道府県が行う事業（直接補助）</v>
          </cell>
          <cell r="H63" t="str">
            <v>b</v>
          </cell>
        </row>
        <row r="64">
          <cell r="F64" t="str">
            <v>産科医療機関確保事業2.沖縄県が行う事業（直接補助）</v>
          </cell>
          <cell r="G64" t="str">
            <v>2.沖縄県が行う事業（直接補助）</v>
          </cell>
          <cell r="H64" t="str">
            <v>b</v>
          </cell>
        </row>
        <row r="65">
          <cell r="F65" t="str">
            <v>産科医療機関確保事業4.都道府県が公的5団体に補助する事業（5を除く）</v>
          </cell>
          <cell r="G65" t="str">
            <v>4.都道府県が公的5団体に補助する事業（5を除く）</v>
          </cell>
          <cell r="H65" t="str">
            <v>f</v>
          </cell>
        </row>
        <row r="66">
          <cell r="F66" t="str">
            <v>産科医療機関確保事業6.都道府県が補助する事業(4,5以外)</v>
          </cell>
          <cell r="G66" t="str">
            <v>6.都道府県が補助する事業(4,5以外)</v>
          </cell>
          <cell r="H66" t="str">
            <v>f</v>
          </cell>
        </row>
        <row r="67">
          <cell r="F67" t="str">
            <v>ICTを活用した産科医師不足地域に対する妊産婦モニタリング支援事業1.都道府県が行う事業（直接補助）</v>
          </cell>
          <cell r="G67" t="str">
            <v>1.都道府県が行う事業（直接補助）</v>
          </cell>
          <cell r="H67" t="str">
            <v>b</v>
          </cell>
        </row>
        <row r="68">
          <cell r="F68" t="str">
            <v>ICTを活用した産科医師不足地域に対する妊産婦モニタリング支援事業2.沖縄県が行う事業（直接補助）</v>
          </cell>
          <cell r="G68" t="str">
            <v>2.沖縄県が行う事業（直接補助）</v>
          </cell>
          <cell r="H68" t="str">
            <v>b</v>
          </cell>
        </row>
        <row r="69">
          <cell r="F69" t="str">
            <v>ICTを活用した産科医師不足地域に対する妊産婦モニタリング支援事業4.都道府県が公的5団体に補助する事業（5を除く）</v>
          </cell>
          <cell r="G69" t="str">
            <v>4.都道府県が公的5団体に補助する事業（5を除く）</v>
          </cell>
          <cell r="H69" t="str">
            <v>c</v>
          </cell>
        </row>
        <row r="70">
          <cell r="F70" t="str">
            <v>ICTを活用した産科医師不足地域に対する妊産婦モニタリング支援事業6.都道府県が補助する事業(4,5以外)</v>
          </cell>
          <cell r="G70" t="str">
            <v>6.都道府県が補助する事業(4,5以外)</v>
          </cell>
          <cell r="H70" t="str">
            <v>c</v>
          </cell>
        </row>
        <row r="71">
          <cell r="F71" t="str">
            <v>８０２０運動推進特別事業1.都道府県が行う事業（直接補助）</v>
          </cell>
          <cell r="G71" t="str">
            <v>1.都道府県が行う事業（直接補助）</v>
          </cell>
          <cell r="H71" t="str">
            <v>a</v>
          </cell>
        </row>
        <row r="72">
          <cell r="F72" t="str">
            <v>８０２０運動推進特別事業2.沖縄県が行う事業（直接補助）</v>
          </cell>
          <cell r="G72" t="str">
            <v>2.沖縄県が行う事業（直接補助）</v>
          </cell>
          <cell r="H72" t="str">
            <v>a</v>
          </cell>
        </row>
        <row r="73">
          <cell r="F73" t="str">
            <v>口腔保健支援センター設置推進事業1.都道府県が行う事業（直接補助）</v>
          </cell>
          <cell r="G73" t="str">
            <v>1.都道府県が行う事業（直接補助）</v>
          </cell>
          <cell r="H73" t="str">
            <v>a</v>
          </cell>
        </row>
        <row r="74">
          <cell r="F74" t="str">
            <v>口腔保健支援センター設置推進事業2.沖縄県が行う事業（直接補助）</v>
          </cell>
          <cell r="G74" t="str">
            <v>2.沖縄県が行う事業（直接補助）</v>
          </cell>
          <cell r="H74" t="str">
            <v>a</v>
          </cell>
        </row>
        <row r="75">
          <cell r="F75" t="str">
            <v>口腔保健支援センター設置推進事業3.その他（1.2.以外への直接補助）</v>
          </cell>
          <cell r="G75" t="str">
            <v>3.その他（1.2.以外への直接補助）</v>
          </cell>
          <cell r="H75" t="str">
            <v>a</v>
          </cell>
        </row>
        <row r="76">
          <cell r="F76" t="str">
            <v>歯科疾患予防等事業1.都道府県が行う事業（直接補助）</v>
          </cell>
          <cell r="G76" t="str">
            <v>1.都道府県が行う事業（直接補助）</v>
          </cell>
          <cell r="H76" t="str">
            <v>a</v>
          </cell>
        </row>
        <row r="77">
          <cell r="F77" t="str">
            <v>歯科疾患予防等事業2.沖縄県が行う事業（直接補助）</v>
          </cell>
          <cell r="G77" t="str">
            <v>2.沖縄県が行う事業（直接補助）</v>
          </cell>
          <cell r="H77" t="str">
            <v>a</v>
          </cell>
        </row>
        <row r="78">
          <cell r="F78" t="str">
            <v>歯科疾患予防等事業3.その他（1.2.以外への直接補助）</v>
          </cell>
          <cell r="G78" t="str">
            <v>3.その他（1.2.以外への直接補助）</v>
          </cell>
          <cell r="H78" t="str">
            <v>a</v>
          </cell>
        </row>
        <row r="79">
          <cell r="F79" t="str">
            <v>歯科保健医療サービス提供困難者等への歯科保健医療推進等事業1.都道府県が行う事業（直接補助）</v>
          </cell>
          <cell r="G79" t="str">
            <v>1.都道府県が行う事業（直接補助）</v>
          </cell>
          <cell r="H79" t="str">
            <v>a</v>
          </cell>
        </row>
        <row r="80">
          <cell r="F80" t="str">
            <v>歯科保健医療サービス提供困難者等への歯科保健医療推進等事業2.沖縄県が行う事業（直接補助）</v>
          </cell>
          <cell r="G80" t="str">
            <v>2.沖縄県が行う事業（直接補助）</v>
          </cell>
          <cell r="H80" t="str">
            <v>a</v>
          </cell>
        </row>
        <row r="81">
          <cell r="F81" t="str">
            <v>歯科保健医療サービス提供困難者等への歯科保健医療推進等事業3.その他（1.2.以外への直接補助）</v>
          </cell>
          <cell r="G81" t="str">
            <v>3.その他（1.2.以外への直接補助）</v>
          </cell>
          <cell r="H81" t="str">
            <v>a</v>
          </cell>
        </row>
        <row r="82">
          <cell r="F82" t="str">
            <v>歯科口腔保健調査研究事業1.都道府県が行う事業（直接補助）</v>
          </cell>
          <cell r="G82" t="str">
            <v>1.都道府県が行う事業（直接補助）</v>
          </cell>
          <cell r="H82" t="str">
            <v>a</v>
          </cell>
        </row>
        <row r="83">
          <cell r="F83" t="str">
            <v>歯科口腔保健調査研究事業2.沖縄県が行う事業（直接補助）</v>
          </cell>
          <cell r="G83" t="str">
            <v>2.沖縄県が行う事業（直接補助）</v>
          </cell>
          <cell r="H83" t="str">
            <v>a</v>
          </cell>
        </row>
        <row r="84">
          <cell r="F84" t="str">
            <v>歯科口腔保健調査研究事業3.その他（1.2.以外への直接補助）</v>
          </cell>
          <cell r="G84" t="str">
            <v>3.その他（1.2.以外への直接補助）</v>
          </cell>
          <cell r="H84" t="str">
            <v>a</v>
          </cell>
        </row>
        <row r="85">
          <cell r="F85" t="str">
            <v>多職種連携等調査研究事業1.都道府県が行う事業（直接補助）</v>
          </cell>
          <cell r="G85" t="str">
            <v>1.都道府県が行う事業（直接補助）</v>
          </cell>
          <cell r="H85" t="str">
            <v>a</v>
          </cell>
        </row>
        <row r="86">
          <cell r="F86" t="str">
            <v>多職種連携等調査研究事業2.沖縄県が行う事業（直接補助）</v>
          </cell>
          <cell r="G86" t="str">
            <v>2.沖縄県が行う事業（直接補助）</v>
          </cell>
          <cell r="H86" t="str">
            <v>a</v>
          </cell>
        </row>
        <row r="87">
          <cell r="F87" t="str">
            <v>多職種連携等調査研究事業3.その他（1.2.以外への直接補助）</v>
          </cell>
          <cell r="G87" t="str">
            <v>3.その他（1.2.以外への直接補助）</v>
          </cell>
          <cell r="H87" t="str">
            <v>a</v>
          </cell>
        </row>
        <row r="88">
          <cell r="F88" t="str">
            <v>歯科医療提供体制構築推進事業1.都道府県が行う事業（直接補助）</v>
          </cell>
          <cell r="G88" t="str">
            <v>1.都道府県が行う事業（直接補助）</v>
          </cell>
          <cell r="H88" t="str">
            <v>b</v>
          </cell>
        </row>
        <row r="89">
          <cell r="F89" t="str">
            <v>歯科医療提供体制構築推進事業2.沖縄県が行う事業（直接補助）</v>
          </cell>
          <cell r="G89" t="str">
            <v>2.沖縄県が行う事業（直接補助）</v>
          </cell>
          <cell r="H89" t="str">
            <v>b</v>
          </cell>
        </row>
        <row r="90">
          <cell r="F90" t="str">
            <v>医師不足地域の研修医療機関に対する指導医の派遣等1.都道府県が行う事業（直接補助）</v>
          </cell>
          <cell r="G90" t="str">
            <v>1.都道府県が行う事業（直接補助）</v>
          </cell>
          <cell r="H90" t="str">
            <v>b</v>
          </cell>
        </row>
        <row r="91">
          <cell r="F91" t="str">
            <v>医師不足地域の研修医療機関に対する指導医の派遣等2.沖縄県が行う事業（直接補助）</v>
          </cell>
          <cell r="G91" t="str">
            <v>2.沖縄県が行う事業（直接補助）</v>
          </cell>
          <cell r="H91" t="str">
            <v>b</v>
          </cell>
        </row>
        <row r="92">
          <cell r="F92" t="str">
            <v>医師不足地域の研修医療機関に対する指導医の派遣等4.都道府県が公的5団体に補助する事業（5を除く）</v>
          </cell>
          <cell r="G92" t="str">
            <v>4.都道府県が公的5団体に補助する事業（5を除く）</v>
          </cell>
          <cell r="H92" t="str">
            <v>k</v>
          </cell>
        </row>
        <row r="93">
          <cell r="F93" t="str">
            <v>医師不足地域の研修医療機関に対する指導医の派遣等6.都道府県が補助する事業(4,5以外)</v>
          </cell>
          <cell r="G93" t="str">
            <v>6.都道府県が補助する事業(4,5以外)</v>
          </cell>
          <cell r="H93" t="str">
            <v>k</v>
          </cell>
        </row>
        <row r="94">
          <cell r="F94" t="str">
            <v>新専門医制度の仕組みに係る地域医療対策協議会事業1.都道府県が行う事業（直接補助）</v>
          </cell>
          <cell r="G94" t="str">
            <v>1.都道府県が行う事業（直接補助）</v>
          </cell>
          <cell r="H94" t="str">
            <v>b</v>
          </cell>
        </row>
        <row r="95">
          <cell r="F95" t="str">
            <v>新専門医制度の仕組みに係る地域医療対策協議会事業2.沖縄県が行う事業（直接補助）</v>
          </cell>
          <cell r="G95" t="str">
            <v>2.沖縄県が行う事業（直接補助）</v>
          </cell>
          <cell r="H95" t="str">
            <v>b</v>
          </cell>
        </row>
        <row r="96">
          <cell r="F96" t="str">
            <v>地域における外国人患者受入れ体制整備等を協議する場の設置・運営事業1.都道府県が行う事業（直接補助）</v>
          </cell>
          <cell r="G96" t="str">
            <v>1.都道府県が行う事業（直接補助）</v>
          </cell>
          <cell r="H96" t="str">
            <v>b</v>
          </cell>
        </row>
        <row r="97">
          <cell r="F97" t="str">
            <v>地域における外国人患者受入れ体制整備等を協議する場の設置・運営事業2.沖縄県が行う事業（直接補助）</v>
          </cell>
          <cell r="G97" t="str">
            <v>2.沖縄県が行う事業（直接補助）</v>
          </cell>
          <cell r="H97" t="str">
            <v>b</v>
          </cell>
        </row>
        <row r="98">
          <cell r="F98" t="str">
            <v>医療機関における外国人対応に資するワンストップ窓口設置・運営事業1.都道府県が行う事業（直接補助）</v>
          </cell>
          <cell r="G98" t="str">
            <v>1.都道府県が行う事業（直接補助）</v>
          </cell>
          <cell r="H98" t="str">
            <v>b</v>
          </cell>
        </row>
        <row r="99">
          <cell r="F99" t="str">
            <v>医療機関における外国人対応に資するワンストップ窓口設置・運営事業2.沖縄県が行う事業（直接補助）</v>
          </cell>
          <cell r="G99" t="str">
            <v>2.沖縄県が行う事業（直接補助）</v>
          </cell>
          <cell r="H99" t="str">
            <v>b</v>
          </cell>
        </row>
        <row r="100">
          <cell r="F100" t="str">
            <v>認定制度を活用した医師少数区域等における勤務の推進事業1.都道府県が行う事業（直接補助）</v>
          </cell>
          <cell r="G100" t="str">
            <v>1.都道府県が行う事業（直接補助）</v>
          </cell>
          <cell r="H100" t="str">
            <v>b</v>
          </cell>
        </row>
        <row r="101">
          <cell r="F101" t="str">
            <v>認定制度を活用した医師少数区域等における勤務の推進事業2.沖縄県が行う事業（直接補助）</v>
          </cell>
          <cell r="G101" t="str">
            <v>2.沖縄県が行う事業（直接補助）</v>
          </cell>
          <cell r="H101" t="str">
            <v>b</v>
          </cell>
        </row>
        <row r="102">
          <cell r="F102" t="str">
            <v>認定制度を活用した医師少数区域等における勤務の推進事業4.都道府県が公的5団体に補助する事業（5を除く）</v>
          </cell>
          <cell r="G102" t="str">
            <v>4.都道府県が公的5団体に補助する事業（5を除く）</v>
          </cell>
          <cell r="H102" t="str">
            <v>e</v>
          </cell>
        </row>
        <row r="103">
          <cell r="F103" t="str">
            <v>認定制度を活用した医師少数区域等における勤務の推進事業6.都道府県が補助する事業(4,5以外)</v>
          </cell>
          <cell r="G103" t="str">
            <v>6.都道府県が補助する事業(4,5以外)</v>
          </cell>
          <cell r="H103" t="str">
            <v>e</v>
          </cell>
        </row>
        <row r="104">
          <cell r="F104" t="str">
            <v>異状死死因究明支援事業1.都道府県が行う事業（直接補助）</v>
          </cell>
          <cell r="G104" t="str">
            <v>1.都道府県が行う事業（直接補助）</v>
          </cell>
          <cell r="H104" t="str">
            <v>b</v>
          </cell>
        </row>
        <row r="105">
          <cell r="F105" t="str">
            <v>異状死死因究明支援事業2.沖縄県が行う事業（直接補助）</v>
          </cell>
          <cell r="G105" t="str">
            <v>2.沖縄県が行う事業（直接補助）</v>
          </cell>
          <cell r="H105" t="str">
            <v>b</v>
          </cell>
        </row>
        <row r="106">
          <cell r="F106" t="str">
            <v>異状死死因究明支援事業4.都道府県が公的5団体に補助する事業（5を除く）</v>
          </cell>
          <cell r="G106" t="str">
            <v>4.都道府県が公的5団体に補助する事業（5を除く）</v>
          </cell>
          <cell r="H106" t="str">
            <v>c</v>
          </cell>
        </row>
        <row r="107">
          <cell r="F107" t="str">
            <v>異状死死因究明支援事業6.都道府県が補助する事業(4,5以外)</v>
          </cell>
          <cell r="G107" t="str">
            <v>6.都道府県が補助する事業(4,5以外)</v>
          </cell>
          <cell r="H107" t="str">
            <v>c</v>
          </cell>
        </row>
        <row r="108">
          <cell r="F108" t="str">
            <v>特定感染症指定医療機関運営事業1.都道府県が行う事業（直接補助）</v>
          </cell>
          <cell r="G108" t="str">
            <v>1.都道府県が行う事業（直接補助）</v>
          </cell>
          <cell r="H108" t="str">
            <v>a</v>
          </cell>
        </row>
        <row r="109">
          <cell r="F109" t="str">
            <v>特定感染症指定医療機関運営事業2.沖縄県が行う事業（直接補助）</v>
          </cell>
          <cell r="G109" t="str">
            <v>2.沖縄県が行う事業（直接補助）</v>
          </cell>
          <cell r="H109" t="str">
            <v>a</v>
          </cell>
        </row>
        <row r="110">
          <cell r="F110" t="str">
            <v>特定感染症指定医療機関運営事業3.その他（1.2.以外への直接補助）</v>
          </cell>
          <cell r="G110" t="str">
            <v>3.その他（1.2.以外への直接補助）</v>
          </cell>
          <cell r="H110" t="str">
            <v>a</v>
          </cell>
        </row>
        <row r="111">
          <cell r="F111" t="str">
            <v>第一種感染症指定医療機関運営事業1.都道府県が行う事業（直接補助）</v>
          </cell>
          <cell r="G111" t="str">
            <v>1.都道府県が行う事業（直接補助）</v>
          </cell>
          <cell r="H111" t="str">
            <v>b</v>
          </cell>
        </row>
        <row r="112">
          <cell r="F112" t="str">
            <v>第一種感染症指定医療機関運営事業2.沖縄県が行う事業（直接補助）</v>
          </cell>
          <cell r="G112" t="str">
            <v>2.沖縄県が行う事業（直接補助）</v>
          </cell>
          <cell r="H112" t="str">
            <v>b</v>
          </cell>
        </row>
        <row r="113">
          <cell r="F113" t="str">
            <v>第一種感染症指定医療機関運営事業6.都道府県が補助する事業(4,5以外)</v>
          </cell>
          <cell r="G113" t="str">
            <v>6.都道府県が補助する事業(4,5以外)</v>
          </cell>
          <cell r="H113" t="str">
            <v>e</v>
          </cell>
        </row>
        <row r="114">
          <cell r="F114" t="str">
            <v>第二種感染症指定医療機関運営事業1.都道府県が行う事業（直接補助）</v>
          </cell>
          <cell r="G114" t="str">
            <v>1.都道府県が行う事業（直接補助）</v>
          </cell>
          <cell r="H114" t="str">
            <v>b</v>
          </cell>
        </row>
        <row r="115">
          <cell r="F115" t="str">
            <v>第二種感染症指定医療機関運営事業2.沖縄県が行う事業（直接補助）</v>
          </cell>
          <cell r="G115" t="str">
            <v>2.沖縄県が行う事業（直接補助）</v>
          </cell>
          <cell r="H115" t="str">
            <v>b</v>
          </cell>
        </row>
        <row r="116">
          <cell r="F116" t="str">
            <v>第二種感染症指定医療機関運営事業6.都道府県が補助する事業(4,5以外)</v>
          </cell>
          <cell r="G116" t="str">
            <v>6.都道府県が補助する事業(4,5以外)</v>
          </cell>
          <cell r="H116" t="str">
            <v>e</v>
          </cell>
        </row>
        <row r="117">
          <cell r="F117" t="str">
            <v>新興感染症対応力強化事業（感染対策等に係る研修事業）1.都道府県が行う事業（直接補助）</v>
          </cell>
          <cell r="G117" t="str">
            <v>1.都道府県が行う事業（直接補助）</v>
          </cell>
          <cell r="H117" t="str">
            <v>b</v>
          </cell>
        </row>
        <row r="118">
          <cell r="F118" t="str">
            <v>重点医師偏在対策支援区域における診療所の承継・開業支援事業1.都道府県が行う事業（直接補助）</v>
          </cell>
          <cell r="G118" t="str">
            <v>1.都道府県が行う事業（直接補助）</v>
          </cell>
          <cell r="H118" t="str">
            <v>b</v>
          </cell>
        </row>
        <row r="119">
          <cell r="F119" t="str">
            <v>重点医師偏在対策支援区域における診療所の承継・開業支援事業4.都道府県が公的5団体に補助する事業（5を除く）</v>
          </cell>
          <cell r="G119" t="str">
            <v>4.都道府県が公的5団体に補助する事業（5を除く）</v>
          </cell>
          <cell r="H119" t="str">
            <v>g'</v>
          </cell>
        </row>
        <row r="120">
          <cell r="F120" t="str">
            <v>重点医師偏在対策支援区域における診療所の承継・開業支援事業6.都道府県が補助する事業(4,5以外)</v>
          </cell>
          <cell r="G120" t="str">
            <v>6.都道府県が補助する事業(4,5以外)</v>
          </cell>
          <cell r="H120" t="str">
            <v>g'</v>
          </cell>
        </row>
        <row r="121">
          <cell r="F121" t="str">
            <v>重点医師偏在対策支援区域の医療機関に医師を派遣する派遣元医療機関支援事業1.都道府県が行う事業（直接補助）</v>
          </cell>
          <cell r="G121" t="str">
            <v>1.都道府県が行う事業（直接補助）</v>
          </cell>
          <cell r="H121" t="str">
            <v>b</v>
          </cell>
        </row>
        <row r="122">
          <cell r="F122" t="str">
            <v>重点医師偏在対策支援区域の医療機関に医師を派遣する派遣元医療機関支援事業4.都道府県が公的5団体に補助する事業（5を除く）</v>
          </cell>
          <cell r="G122" t="str">
            <v>4.都道府県が公的5団体に補助する事業（5を除く）</v>
          </cell>
          <cell r="H122" t="str">
            <v>g''</v>
          </cell>
        </row>
        <row r="123">
          <cell r="F123" t="str">
            <v>重点医師偏在対策支援区域の医療機関に医師を派遣する派遣元医療機関支援事業6.都道府県が補助する事業(4,5以外)</v>
          </cell>
          <cell r="G123" t="str">
            <v>6.都道府県が補助する事業(4,5以外)</v>
          </cell>
          <cell r="H123" t="str">
            <v>g''</v>
          </cell>
        </row>
        <row r="124">
          <cell r="F124" t="str">
            <v>重点医師偏在対策支援区域における医師の勤務・生活環境改善のための代替医師確保支援事業1.都道府県が行う事業（直接補助）</v>
          </cell>
          <cell r="G124" t="str">
            <v>1.都道府県が行う事業（直接補助）</v>
          </cell>
          <cell r="H124" t="str">
            <v>b</v>
          </cell>
        </row>
        <row r="125">
          <cell r="F125" t="str">
            <v>重点医師偏在対策支援区域における医師の勤務・生活環境改善のための代替医師確保支援事業4.都道府県が公的5団体に補助する事業（5を除く）</v>
          </cell>
          <cell r="G125" t="str">
            <v>4.都道府県が公的5団体に補助する事業（5を除く）</v>
          </cell>
          <cell r="H125" t="str">
            <v>g'''</v>
          </cell>
        </row>
        <row r="126">
          <cell r="F126" t="str">
            <v>重点医師偏在対策支援区域における医師の勤務・生活環境改善のための代替医師確保支援事業6.都道府県が補助する事業(4,5以外)</v>
          </cell>
          <cell r="G126" t="str">
            <v>6.都道府県が補助する事業(4,5以外)</v>
          </cell>
          <cell r="H126" t="str">
            <v>g'''</v>
          </cell>
        </row>
      </sheetData>
      <sheetData sheetId="4">
        <row r="3">
          <cell r="K3" t="str">
            <v>1.都道府県が行う事業（直接補助）</v>
          </cell>
          <cell r="L3" t="str">
            <v>2.沖縄県が行う事業（直接補助）</v>
          </cell>
          <cell r="M3" t="str">
            <v>3.その他（1.2.以外への直接補助）</v>
          </cell>
          <cell r="N3" t="str">
            <v>4.都道府県が公的5団体に補助する事業（5を除く）</v>
          </cell>
          <cell r="O3" t="str">
            <v>5.沖縄県が公的5団体に補助するへき地診療所運営事業</v>
          </cell>
          <cell r="P3" t="str">
            <v>6.都道府県が補助する事業(4,5以外)</v>
          </cell>
          <cell r="Q3" t="str">
            <v>7.沖縄県が補助するへき地診療所運営事業(5以外)</v>
          </cell>
        </row>
        <row r="4">
          <cell r="F4" t="str">
            <v>へき地医療支援機構運営事業</v>
          </cell>
          <cell r="K4">
            <v>0.5</v>
          </cell>
          <cell r="L4">
            <v>0.5</v>
          </cell>
        </row>
        <row r="5">
          <cell r="F5" t="str">
            <v>へき地医療拠点病院運営事業</v>
          </cell>
          <cell r="K5">
            <v>0.5</v>
          </cell>
          <cell r="L5">
            <v>0.5</v>
          </cell>
          <cell r="N5">
            <v>0.5</v>
          </cell>
          <cell r="P5">
            <v>0.5</v>
          </cell>
        </row>
        <row r="6">
          <cell r="F6" t="str">
            <v>へき地診療所運営事業</v>
          </cell>
          <cell r="K6">
            <v>0.66666666666666663</v>
          </cell>
          <cell r="L6">
            <v>0.75</v>
          </cell>
          <cell r="N6">
            <v>0.66666666666666663</v>
          </cell>
          <cell r="O6">
            <v>0.75</v>
          </cell>
          <cell r="P6">
            <v>0.66666666666666663</v>
          </cell>
          <cell r="Q6">
            <v>0.75</v>
          </cell>
        </row>
        <row r="7">
          <cell r="F7" t="str">
            <v>へき地巡回診療車（船）運営事業</v>
          </cell>
          <cell r="K7">
            <v>0.5</v>
          </cell>
          <cell r="L7">
            <v>0.5</v>
          </cell>
          <cell r="M7">
            <v>0.5</v>
          </cell>
          <cell r="N7">
            <v>0.5</v>
          </cell>
          <cell r="P7">
            <v>0.5</v>
          </cell>
        </row>
        <row r="8">
          <cell r="F8" t="str">
            <v>巡回診療航空機運営事業</v>
          </cell>
          <cell r="K8">
            <v>0.5</v>
          </cell>
          <cell r="L8">
            <v>0.5</v>
          </cell>
          <cell r="N8">
            <v>0.5</v>
          </cell>
          <cell r="P8">
            <v>0.5</v>
          </cell>
        </row>
        <row r="9">
          <cell r="F9" t="str">
            <v>離島歯科診療班派遣事業</v>
          </cell>
          <cell r="K9">
            <v>0.5</v>
          </cell>
          <cell r="L9">
            <v>0.5</v>
          </cell>
        </row>
        <row r="10">
          <cell r="F10" t="str">
            <v>へき地保健指導所運営事業</v>
          </cell>
          <cell r="K10">
            <v>0.5</v>
          </cell>
          <cell r="L10">
            <v>0.5</v>
          </cell>
          <cell r="P10">
            <v>0.5</v>
          </cell>
        </row>
        <row r="11">
          <cell r="F11" t="str">
            <v>へき地患者輸送車（艇）、メディカルジェット（へき地患者輸送航空機）運行支援事業</v>
          </cell>
          <cell r="K11">
            <v>0.5</v>
          </cell>
          <cell r="L11">
            <v>0.5</v>
          </cell>
          <cell r="N11">
            <v>0.5</v>
          </cell>
          <cell r="P11">
            <v>0.5</v>
          </cell>
        </row>
        <row r="12">
          <cell r="F12" t="str">
            <v>へき地診療所医師派遣強化事業</v>
          </cell>
          <cell r="K12">
            <v>0.5</v>
          </cell>
          <cell r="L12">
            <v>0.5</v>
          </cell>
          <cell r="N12">
            <v>0.5</v>
          </cell>
          <cell r="P12">
            <v>0.5</v>
          </cell>
        </row>
        <row r="13">
          <cell r="F13" t="str">
            <v>メディカルコントロール体制強化事業</v>
          </cell>
          <cell r="K13">
            <v>0.5</v>
          </cell>
          <cell r="L13">
            <v>0.5</v>
          </cell>
        </row>
        <row r="14">
          <cell r="F14" t="str">
            <v>搬送困難事例受入医療機関支援事業</v>
          </cell>
          <cell r="K14">
            <v>0.33333333333333331</v>
          </cell>
          <cell r="L14">
            <v>0.33333333333333331</v>
          </cell>
          <cell r="N14">
            <v>0.33333333333333331</v>
          </cell>
          <cell r="P14">
            <v>0.33333333333333331</v>
          </cell>
        </row>
        <row r="15">
          <cell r="F15" t="str">
            <v>遠隔ICU体制整備促進事業</v>
          </cell>
          <cell r="K15">
            <v>0.5</v>
          </cell>
          <cell r="L15">
            <v>0.5</v>
          </cell>
          <cell r="N15">
            <v>0.5</v>
          </cell>
          <cell r="P15">
            <v>0.5</v>
          </cell>
        </row>
        <row r="16">
          <cell r="F16" t="str">
            <v>医療施設耐震化促進事業</v>
          </cell>
          <cell r="P16">
            <v>0.5</v>
          </cell>
        </row>
        <row r="17">
          <cell r="F17" t="str">
            <v>防災訓練等参加支援事業</v>
          </cell>
          <cell r="K17">
            <v>1</v>
          </cell>
          <cell r="L17">
            <v>1</v>
          </cell>
          <cell r="N17">
            <v>1</v>
          </cell>
          <cell r="P17">
            <v>1</v>
          </cell>
        </row>
        <row r="18">
          <cell r="F18" t="str">
            <v>DMAT等活動支援事業</v>
          </cell>
          <cell r="K18">
            <v>0.5</v>
          </cell>
          <cell r="L18">
            <v>0.5</v>
          </cell>
          <cell r="N18">
            <v>0.5</v>
          </cell>
          <cell r="P18">
            <v>0.5</v>
          </cell>
        </row>
        <row r="19">
          <cell r="F19" t="str">
            <v>ＤＭＡＴ訓練事業</v>
          </cell>
          <cell r="K19">
            <v>1</v>
          </cell>
          <cell r="L19">
            <v>1</v>
          </cell>
        </row>
        <row r="20">
          <cell r="F20" t="str">
            <v>ＤＰＡＴ養成支援事業</v>
          </cell>
          <cell r="K20">
            <v>0.5</v>
          </cell>
          <cell r="L20">
            <v>0.5</v>
          </cell>
          <cell r="M20">
            <v>0.5</v>
          </cell>
        </row>
        <row r="21">
          <cell r="F21" t="str">
            <v>災害医療コーディネーター研修事業（地域災害医療コーディネーター研修事業）</v>
          </cell>
          <cell r="K21">
            <v>1</v>
          </cell>
          <cell r="L21">
            <v>1</v>
          </cell>
        </row>
        <row r="22">
          <cell r="F22" t="str">
            <v>産科医療機関確保事業</v>
          </cell>
          <cell r="K22">
            <v>0.5</v>
          </cell>
          <cell r="L22">
            <v>0.5</v>
          </cell>
          <cell r="N22">
            <v>0.5</v>
          </cell>
          <cell r="P22">
            <v>0.5</v>
          </cell>
        </row>
        <row r="23">
          <cell r="F23" t="str">
            <v>ICTを活用した産科医師不足地域に対する妊産婦モニタリング支援事業</v>
          </cell>
          <cell r="K23">
            <v>0.5</v>
          </cell>
          <cell r="L23">
            <v>0.5</v>
          </cell>
          <cell r="N23">
            <v>0.5</v>
          </cell>
          <cell r="P23">
            <v>0.5</v>
          </cell>
        </row>
        <row r="24">
          <cell r="F24" t="str">
            <v>８０２０運動推進特別事業</v>
          </cell>
          <cell r="K24">
            <v>1</v>
          </cell>
          <cell r="L24">
            <v>1</v>
          </cell>
        </row>
        <row r="25">
          <cell r="F25" t="str">
            <v>口腔保健支援センター設置推進事業</v>
          </cell>
          <cell r="K25">
            <v>1</v>
          </cell>
          <cell r="L25">
            <v>1</v>
          </cell>
          <cell r="M25">
            <v>1</v>
          </cell>
        </row>
        <row r="26">
          <cell r="F26" t="str">
            <v>歯科疾患予防等事業</v>
          </cell>
          <cell r="K26">
            <v>1</v>
          </cell>
          <cell r="L26">
            <v>1</v>
          </cell>
          <cell r="M26">
            <v>1</v>
          </cell>
        </row>
        <row r="27">
          <cell r="F27" t="str">
            <v>歯科保健医療サービス提供困難者等への歯科保健医療推進等事業</v>
          </cell>
          <cell r="K27">
            <v>1</v>
          </cell>
          <cell r="L27">
            <v>1</v>
          </cell>
          <cell r="M27">
            <v>1</v>
          </cell>
        </row>
        <row r="28">
          <cell r="F28" t="str">
            <v>歯科口腔保健調査研究事業</v>
          </cell>
          <cell r="K28">
            <v>1</v>
          </cell>
          <cell r="L28">
            <v>1</v>
          </cell>
          <cell r="M28">
            <v>1</v>
          </cell>
        </row>
        <row r="29">
          <cell r="F29" t="str">
            <v>多職種連携等調査研究事業</v>
          </cell>
          <cell r="K29">
            <v>1</v>
          </cell>
          <cell r="L29">
            <v>1</v>
          </cell>
          <cell r="M29">
            <v>1</v>
          </cell>
        </row>
        <row r="30">
          <cell r="F30" t="str">
            <v>歯科医療提供体制構築推進事業</v>
          </cell>
          <cell r="K30">
            <v>1</v>
          </cell>
          <cell r="L30">
            <v>1</v>
          </cell>
        </row>
        <row r="31">
          <cell r="F31" t="str">
            <v>医師不足地域の研修医療機関に対する指導医の派遣等</v>
          </cell>
          <cell r="K31">
            <v>0.5</v>
          </cell>
          <cell r="L31">
            <v>0.5</v>
          </cell>
          <cell r="N31">
            <v>0.5</v>
          </cell>
          <cell r="P31">
            <v>0.5</v>
          </cell>
        </row>
        <row r="32">
          <cell r="F32" t="str">
            <v>新専門医制度の仕組みに係る地域医療対策協議会事業</v>
          </cell>
          <cell r="K32">
            <v>0.5</v>
          </cell>
          <cell r="L32">
            <v>0.5</v>
          </cell>
        </row>
        <row r="33">
          <cell r="F33" t="str">
            <v>地域における外国人患者受入れ体制整備等を協議する場の設置・運営事業</v>
          </cell>
          <cell r="K33">
            <v>0.5</v>
          </cell>
          <cell r="L33">
            <v>0.5</v>
          </cell>
        </row>
        <row r="34">
          <cell r="F34" t="str">
            <v>医療機関における外国人対応に資するワンストップ窓口設置・運営事業</v>
          </cell>
          <cell r="K34">
            <v>0.5</v>
          </cell>
          <cell r="L34">
            <v>0.5</v>
          </cell>
        </row>
        <row r="35">
          <cell r="F35" t="str">
            <v>認定制度を活用した医師少数区域等における勤務の推進事業</v>
          </cell>
          <cell r="K35">
            <v>0.5</v>
          </cell>
          <cell r="L35">
            <v>0.5</v>
          </cell>
          <cell r="N35">
            <v>0.5</v>
          </cell>
          <cell r="P35">
            <v>0.5</v>
          </cell>
        </row>
        <row r="36">
          <cell r="F36" t="str">
            <v>異状死死因究明支援事業</v>
          </cell>
          <cell r="K36">
            <v>0.5</v>
          </cell>
          <cell r="L36">
            <v>0.5</v>
          </cell>
          <cell r="N36">
            <v>0.5</v>
          </cell>
          <cell r="P36">
            <v>0.5</v>
          </cell>
        </row>
        <row r="37">
          <cell r="F37" t="str">
            <v>特定感染症指定医療機関運営事業</v>
          </cell>
          <cell r="K37">
            <v>1</v>
          </cell>
          <cell r="L37">
            <v>1</v>
          </cell>
          <cell r="M37">
            <v>1</v>
          </cell>
        </row>
        <row r="38">
          <cell r="F38" t="str">
            <v>第一種感染症指定医療機関運営事業</v>
          </cell>
          <cell r="K38">
            <v>0.5</v>
          </cell>
          <cell r="L38">
            <v>0.5</v>
          </cell>
          <cell r="N38">
            <v>0.5</v>
          </cell>
          <cell r="P38">
            <v>0.5</v>
          </cell>
        </row>
        <row r="39">
          <cell r="F39" t="str">
            <v>第二種感染症指定医療機関運営事業</v>
          </cell>
          <cell r="K39">
            <v>0.5</v>
          </cell>
          <cell r="L39">
            <v>0.5</v>
          </cell>
          <cell r="N39">
            <v>0.5</v>
          </cell>
          <cell r="P39">
            <v>0.5</v>
          </cell>
        </row>
        <row r="40">
          <cell r="F40" t="str">
            <v>新興感染症対応力強化事業（感染対策等に係る研修事業）</v>
          </cell>
          <cell r="K40">
            <v>0.5</v>
          </cell>
        </row>
        <row r="41">
          <cell r="F41" t="str">
            <v>重点医師偏在対策支援区域における診療所の承継・開業支援事業</v>
          </cell>
          <cell r="K41">
            <v>0.44444444444444442</v>
          </cell>
          <cell r="N41">
            <v>0.66666666666666663</v>
          </cell>
          <cell r="P41">
            <v>0.66666666666666663</v>
          </cell>
        </row>
        <row r="42">
          <cell r="F42" t="str">
            <v>重点医師偏在対策支援区域の医療機関に医師を派遣する派遣元医療機関支援事業</v>
          </cell>
          <cell r="K42">
            <v>0.5</v>
          </cell>
          <cell r="N42">
            <v>0.66666666666666663</v>
          </cell>
          <cell r="P42">
            <v>0.66666666666666663</v>
          </cell>
        </row>
        <row r="43">
          <cell r="F43" t="str">
            <v>重点医師偏在対策支援区域における医師の勤務・生活環境改善のための代替医師確保支援事業</v>
          </cell>
          <cell r="K43">
            <v>0.33333333333333331</v>
          </cell>
          <cell r="N43">
            <v>0.66666666666666663</v>
          </cell>
          <cell r="P43">
            <v>0.66666666666666663</v>
          </cell>
        </row>
      </sheetData>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紙41-1"/>
      <sheetName val="別紙41-2"/>
      <sheetName val="別紙41-3"/>
      <sheetName val="別紙41-4"/>
      <sheetName val="別紙42-1"/>
      <sheetName val="別紙42-2"/>
      <sheetName val="別紙42-3 "/>
      <sheetName val="別紙42-4"/>
      <sheetName val="別紙43-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63AB5-795C-4164-83CF-1607AEFC5DFA}">
  <sheetPr>
    <tabColor theme="6" tint="0.39997558519241921"/>
    <pageSetUpPr fitToPage="1"/>
  </sheetPr>
  <dimension ref="A1:X21"/>
  <sheetViews>
    <sheetView tabSelected="1" view="pageBreakPreview" topLeftCell="A3" zoomScaleNormal="100" zoomScaleSheetLayoutView="100" workbookViewId="0">
      <selection activeCell="A4" sqref="A4"/>
    </sheetView>
  </sheetViews>
  <sheetFormatPr defaultColWidth="10.6328125" defaultRowHeight="20.149999999999999" customHeight="1"/>
  <cols>
    <col min="1" max="1" width="5.6328125" style="136" customWidth="1"/>
    <col min="2" max="2" width="17.6328125" style="136" customWidth="1"/>
    <col min="3" max="3" width="14" style="136" customWidth="1"/>
    <col min="4" max="4" width="6.90625" style="136" customWidth="1"/>
    <col min="5" max="5" width="20.26953125" style="136" customWidth="1"/>
    <col min="6" max="6" width="8.90625" style="136" customWidth="1"/>
    <col min="7" max="7" width="10.26953125" style="136" customWidth="1"/>
    <col min="8" max="9" width="7" style="136" customWidth="1"/>
    <col min="10" max="10" width="10.08984375" style="136" customWidth="1"/>
    <col min="11" max="13" width="7" style="136" customWidth="1"/>
    <col min="14" max="14" width="10.26953125" style="136" customWidth="1"/>
    <col min="15" max="16" width="7" style="136" customWidth="1"/>
    <col min="17" max="17" width="10.08984375" style="136" customWidth="1"/>
    <col min="18" max="20" width="7" style="136" customWidth="1"/>
    <col min="21" max="21" width="6.90625" style="136" customWidth="1"/>
    <col min="22" max="22" width="18" style="136" customWidth="1"/>
    <col min="23" max="24" width="22.08984375" style="136" customWidth="1"/>
    <col min="25" max="16384" width="10.6328125" style="136"/>
  </cols>
  <sheetData>
    <row r="1" spans="1:24" ht="20.149999999999999" hidden="1" customHeight="1" thickBot="1">
      <c r="A1" s="136" t="s">
        <v>27</v>
      </c>
    </row>
    <row r="2" spans="1:24" ht="20.149999999999999" hidden="1" customHeight="1">
      <c r="A2" s="136" t="s">
        <v>28</v>
      </c>
    </row>
    <row r="4" spans="1:24" ht="20.149999999999999" customHeight="1">
      <c r="A4" s="45" t="s">
        <v>79</v>
      </c>
      <c r="C4" s="54" t="s">
        <v>47</v>
      </c>
      <c r="D4" s="202"/>
      <c r="E4" s="202"/>
    </row>
    <row r="5" spans="1:24" s="197" customFormat="1" ht="40" customHeight="1">
      <c r="A5" s="198" t="s">
        <v>101</v>
      </c>
    </row>
    <row r="6" spans="1:24" ht="20.149999999999999" customHeight="1" thickBot="1">
      <c r="B6" s="136" t="s">
        <v>100</v>
      </c>
      <c r="L6" s="136">
        <f>IFERROR((F9),"")</f>
        <v>0</v>
      </c>
    </row>
    <row r="7" spans="1:24" ht="21" customHeight="1" thickTop="1">
      <c r="A7" s="196"/>
      <c r="B7" s="203" t="s">
        <v>32</v>
      </c>
      <c r="C7" s="204" t="s">
        <v>33</v>
      </c>
      <c r="D7" s="204" t="s">
        <v>34</v>
      </c>
      <c r="E7" s="204" t="s">
        <v>35</v>
      </c>
      <c r="F7" s="205" t="s">
        <v>36</v>
      </c>
      <c r="G7" s="212" t="s">
        <v>37</v>
      </c>
      <c r="H7" s="204"/>
      <c r="I7" s="204"/>
      <c r="J7" s="204"/>
      <c r="K7" s="204"/>
      <c r="L7" s="213"/>
      <c r="M7" s="214"/>
      <c r="N7" s="215" t="s">
        <v>38</v>
      </c>
      <c r="O7" s="216"/>
      <c r="P7" s="216"/>
      <c r="Q7" s="216"/>
      <c r="R7" s="216"/>
      <c r="S7" s="216"/>
      <c r="T7" s="216"/>
      <c r="U7" s="234" t="s">
        <v>99</v>
      </c>
      <c r="V7" s="235" t="s">
        <v>98</v>
      </c>
      <c r="W7" s="195" t="s">
        <v>29</v>
      </c>
      <c r="X7" s="194" t="s">
        <v>30</v>
      </c>
    </row>
    <row r="8" spans="1:24" ht="18.75" customHeight="1">
      <c r="A8" s="193"/>
      <c r="B8" s="206"/>
      <c r="C8" s="207"/>
      <c r="D8" s="207"/>
      <c r="E8" s="207"/>
      <c r="F8" s="208"/>
      <c r="G8" s="217" t="s">
        <v>96</v>
      </c>
      <c r="H8" s="218"/>
      <c r="I8" s="218"/>
      <c r="J8" s="219" t="s">
        <v>95</v>
      </c>
      <c r="K8" s="219"/>
      <c r="L8" s="220"/>
      <c r="M8" s="221" t="s">
        <v>97</v>
      </c>
      <c r="N8" s="217" t="s">
        <v>96</v>
      </c>
      <c r="O8" s="218"/>
      <c r="P8" s="218"/>
      <c r="Q8" s="219" t="s">
        <v>95</v>
      </c>
      <c r="R8" s="219"/>
      <c r="S8" s="220"/>
      <c r="T8" s="222" t="s">
        <v>94</v>
      </c>
      <c r="U8" s="236"/>
      <c r="V8" s="237"/>
      <c r="W8" s="192"/>
      <c r="X8" s="191"/>
    </row>
    <row r="9" spans="1:24" ht="13">
      <c r="A9" s="193"/>
      <c r="B9" s="206"/>
      <c r="C9" s="207"/>
      <c r="D9" s="207"/>
      <c r="E9" s="207"/>
      <c r="F9" s="208"/>
      <c r="G9" s="223" t="s">
        <v>93</v>
      </c>
      <c r="H9" s="224"/>
      <c r="I9" s="225"/>
      <c r="J9" s="222" t="s">
        <v>92</v>
      </c>
      <c r="K9" s="224"/>
      <c r="L9" s="224"/>
      <c r="M9" s="208"/>
      <c r="N9" s="223" t="s">
        <v>91</v>
      </c>
      <c r="O9" s="224"/>
      <c r="P9" s="225"/>
      <c r="Q9" s="222" t="s">
        <v>90</v>
      </c>
      <c r="R9" s="224"/>
      <c r="S9" s="224"/>
      <c r="T9" s="226"/>
      <c r="U9" s="236"/>
      <c r="V9" s="237"/>
      <c r="W9" s="192"/>
      <c r="X9" s="191"/>
    </row>
    <row r="10" spans="1:24" ht="36.75" customHeight="1" thickBot="1">
      <c r="A10" s="190"/>
      <c r="B10" s="209"/>
      <c r="C10" s="210"/>
      <c r="D10" s="210"/>
      <c r="E10" s="210"/>
      <c r="F10" s="211"/>
      <c r="G10" s="227"/>
      <c r="H10" s="228" t="s">
        <v>89</v>
      </c>
      <c r="I10" s="228" t="s">
        <v>88</v>
      </c>
      <c r="J10" s="229"/>
      <c r="K10" s="228" t="s">
        <v>89</v>
      </c>
      <c r="L10" s="230" t="s">
        <v>88</v>
      </c>
      <c r="M10" s="211"/>
      <c r="N10" s="227"/>
      <c r="O10" s="231" t="s">
        <v>89</v>
      </c>
      <c r="P10" s="231" t="s">
        <v>88</v>
      </c>
      <c r="Q10" s="229"/>
      <c r="R10" s="231" t="s">
        <v>89</v>
      </c>
      <c r="S10" s="232" t="s">
        <v>88</v>
      </c>
      <c r="T10" s="233"/>
      <c r="U10" s="238"/>
      <c r="V10" s="239"/>
      <c r="W10" s="189"/>
      <c r="X10" s="188"/>
    </row>
    <row r="11" spans="1:24" ht="78" customHeight="1">
      <c r="A11" s="187">
        <v>1</v>
      </c>
      <c r="B11" s="186" t="s">
        <v>39</v>
      </c>
      <c r="C11" s="185" t="s">
        <v>40</v>
      </c>
      <c r="D11" s="181" t="s">
        <v>87</v>
      </c>
      <c r="E11" s="185" t="s">
        <v>41</v>
      </c>
      <c r="F11" s="184" t="s">
        <v>42</v>
      </c>
      <c r="G11" s="182" t="s">
        <v>84</v>
      </c>
      <c r="H11" s="181" t="s">
        <v>83</v>
      </c>
      <c r="I11" s="181" t="s">
        <v>83</v>
      </c>
      <c r="J11" s="181" t="s">
        <v>85</v>
      </c>
      <c r="K11" s="181" t="s">
        <v>85</v>
      </c>
      <c r="L11" s="180" t="s">
        <v>85</v>
      </c>
      <c r="M11" s="183" t="s">
        <v>84</v>
      </c>
      <c r="N11" s="182" t="s">
        <v>85</v>
      </c>
      <c r="O11" s="181" t="s">
        <v>85</v>
      </c>
      <c r="P11" s="181" t="s">
        <v>85</v>
      </c>
      <c r="Q11" s="181" t="s">
        <v>84</v>
      </c>
      <c r="R11" s="181" t="s">
        <v>83</v>
      </c>
      <c r="S11" s="180" t="s">
        <v>83</v>
      </c>
      <c r="T11" s="180" t="s">
        <v>84</v>
      </c>
      <c r="U11" s="179" t="s">
        <v>84</v>
      </c>
      <c r="V11" s="178" t="s">
        <v>40</v>
      </c>
      <c r="W11" s="178" t="s">
        <v>43</v>
      </c>
      <c r="X11" s="177" t="s">
        <v>44</v>
      </c>
    </row>
    <row r="12" spans="1:24" ht="78" customHeight="1">
      <c r="A12" s="171">
        <v>2</v>
      </c>
      <c r="B12" s="176" t="s">
        <v>39</v>
      </c>
      <c r="C12" s="175" t="s">
        <v>40</v>
      </c>
      <c r="D12" s="153" t="s">
        <v>87</v>
      </c>
      <c r="E12" s="175" t="s">
        <v>41</v>
      </c>
      <c r="F12" s="174" t="s">
        <v>42</v>
      </c>
      <c r="G12" s="154" t="s">
        <v>83</v>
      </c>
      <c r="H12" s="153" t="s">
        <v>86</v>
      </c>
      <c r="I12" s="153" t="s">
        <v>86</v>
      </c>
      <c r="J12" s="153" t="s">
        <v>83</v>
      </c>
      <c r="K12" s="153" t="s">
        <v>86</v>
      </c>
      <c r="L12" s="152" t="s">
        <v>86</v>
      </c>
      <c r="M12" s="155" t="s">
        <v>84</v>
      </c>
      <c r="N12" s="154" t="s">
        <v>85</v>
      </c>
      <c r="O12" s="153" t="s">
        <v>85</v>
      </c>
      <c r="P12" s="153" t="s">
        <v>85</v>
      </c>
      <c r="Q12" s="153" t="s">
        <v>84</v>
      </c>
      <c r="R12" s="153" t="s">
        <v>83</v>
      </c>
      <c r="S12" s="152" t="s">
        <v>83</v>
      </c>
      <c r="T12" s="152" t="s">
        <v>84</v>
      </c>
      <c r="U12" s="151" t="s">
        <v>83</v>
      </c>
      <c r="V12" s="173" t="s">
        <v>40</v>
      </c>
      <c r="W12" s="173" t="s">
        <v>43</v>
      </c>
      <c r="X12" s="172" t="s">
        <v>44</v>
      </c>
    </row>
    <row r="13" spans="1:24" ht="35.25" customHeight="1">
      <c r="A13" s="171">
        <v>3</v>
      </c>
      <c r="B13" s="170"/>
      <c r="C13" s="153"/>
      <c r="D13" s="153"/>
      <c r="E13" s="153"/>
      <c r="F13" s="155"/>
      <c r="G13" s="168"/>
      <c r="H13" s="167"/>
      <c r="I13" s="167"/>
      <c r="J13" s="167"/>
      <c r="K13" s="167"/>
      <c r="L13" s="166"/>
      <c r="M13" s="169"/>
      <c r="N13" s="168"/>
      <c r="O13" s="167"/>
      <c r="P13" s="167"/>
      <c r="Q13" s="167"/>
      <c r="R13" s="167"/>
      <c r="S13" s="166"/>
      <c r="T13" s="166"/>
      <c r="U13" s="165"/>
      <c r="V13" s="161"/>
      <c r="W13" s="149"/>
      <c r="X13" s="160"/>
    </row>
    <row r="14" spans="1:24" ht="35.25" customHeight="1">
      <c r="A14" s="164">
        <v>4</v>
      </c>
      <c r="B14" s="163"/>
      <c r="C14" s="162"/>
      <c r="D14" s="162"/>
      <c r="E14" s="162"/>
      <c r="F14" s="155"/>
      <c r="G14" s="154"/>
      <c r="H14" s="153"/>
      <c r="I14" s="153"/>
      <c r="J14" s="153"/>
      <c r="K14" s="153"/>
      <c r="L14" s="152"/>
      <c r="M14" s="155"/>
      <c r="N14" s="154"/>
      <c r="O14" s="153"/>
      <c r="P14" s="153"/>
      <c r="Q14" s="153"/>
      <c r="R14" s="153"/>
      <c r="S14" s="152"/>
      <c r="T14" s="152"/>
      <c r="U14" s="151"/>
      <c r="V14" s="161"/>
      <c r="W14" s="149"/>
      <c r="X14" s="160"/>
    </row>
    <row r="15" spans="1:24" ht="35.25" customHeight="1">
      <c r="A15" s="159">
        <v>5</v>
      </c>
      <c r="B15" s="158">
        <f>SUM(B9:B14)</f>
        <v>0</v>
      </c>
      <c r="C15" s="157"/>
      <c r="D15" s="157"/>
      <c r="E15" s="157"/>
      <c r="F15" s="156"/>
      <c r="G15" s="154"/>
      <c r="H15" s="153"/>
      <c r="I15" s="153"/>
      <c r="J15" s="153"/>
      <c r="K15" s="153"/>
      <c r="L15" s="152"/>
      <c r="M15" s="155"/>
      <c r="N15" s="154"/>
      <c r="O15" s="153"/>
      <c r="P15" s="153"/>
      <c r="Q15" s="153"/>
      <c r="R15" s="153"/>
      <c r="S15" s="152"/>
      <c r="T15" s="152"/>
      <c r="U15" s="151"/>
      <c r="V15" s="150"/>
      <c r="W15" s="149"/>
      <c r="X15" s="148"/>
    </row>
    <row r="16" spans="1:24" ht="35.25" customHeight="1" thickBot="1">
      <c r="A16" s="147">
        <v>6</v>
      </c>
      <c r="B16" s="146"/>
      <c r="C16" s="143"/>
      <c r="D16" s="143"/>
      <c r="E16" s="143"/>
      <c r="F16" s="145"/>
      <c r="G16" s="144"/>
      <c r="H16" s="143"/>
      <c r="I16" s="143"/>
      <c r="J16" s="143"/>
      <c r="K16" s="143"/>
      <c r="L16" s="142"/>
      <c r="M16" s="145"/>
      <c r="N16" s="144"/>
      <c r="O16" s="143"/>
      <c r="P16" s="143"/>
      <c r="Q16" s="143"/>
      <c r="R16" s="143"/>
      <c r="S16" s="142"/>
      <c r="T16" s="142"/>
      <c r="U16" s="141"/>
      <c r="V16" s="140"/>
      <c r="W16" s="139"/>
      <c r="X16" s="138"/>
    </row>
    <row r="17" spans="1:22" ht="20.149999999999999" customHeight="1">
      <c r="A17" s="136" t="s">
        <v>82</v>
      </c>
    </row>
    <row r="18" spans="1:22" ht="20.149999999999999" customHeight="1">
      <c r="C18" s="137"/>
      <c r="D18" s="137"/>
      <c r="E18" s="137"/>
      <c r="F18" s="137"/>
      <c r="V18" s="137"/>
    </row>
    <row r="19" spans="1:22" ht="20.149999999999999" customHeight="1">
      <c r="C19" s="137"/>
      <c r="D19" s="137"/>
      <c r="E19" s="137"/>
      <c r="F19" s="137"/>
      <c r="V19" s="137"/>
    </row>
    <row r="20" spans="1:22" ht="20.149999999999999" customHeight="1">
      <c r="G20" s="137"/>
      <c r="H20" s="137"/>
      <c r="I20" s="137"/>
      <c r="J20" s="137"/>
      <c r="K20" s="137"/>
      <c r="L20" s="137"/>
      <c r="M20" s="137"/>
      <c r="N20" s="137"/>
      <c r="O20" s="137"/>
      <c r="P20" s="137"/>
      <c r="Q20" s="137"/>
      <c r="R20" s="137"/>
      <c r="S20" s="137"/>
      <c r="T20" s="137"/>
      <c r="U20" s="137"/>
    </row>
    <row r="21" spans="1:22" ht="20.149999999999999" customHeight="1">
      <c r="G21" s="137"/>
      <c r="H21" s="137"/>
      <c r="I21" s="137"/>
      <c r="J21" s="137"/>
      <c r="K21" s="137"/>
      <c r="L21" s="137"/>
      <c r="M21" s="137"/>
      <c r="N21" s="137"/>
      <c r="O21" s="137"/>
      <c r="P21" s="137"/>
      <c r="Q21" s="137"/>
      <c r="R21" s="137"/>
      <c r="S21" s="137"/>
      <c r="T21" s="137"/>
      <c r="U21" s="137"/>
    </row>
  </sheetData>
  <mergeCells count="22">
    <mergeCell ref="Q8:S8"/>
    <mergeCell ref="T8:T10"/>
    <mergeCell ref="G9:G10"/>
    <mergeCell ref="J9:J10"/>
    <mergeCell ref="N9:N10"/>
    <mergeCell ref="Q9:Q10"/>
    <mergeCell ref="X7:X10"/>
    <mergeCell ref="G8:I8"/>
    <mergeCell ref="J8:L8"/>
    <mergeCell ref="M8:M10"/>
    <mergeCell ref="N8:P8"/>
    <mergeCell ref="G7:L7"/>
    <mergeCell ref="N7:T7"/>
    <mergeCell ref="U7:U10"/>
    <mergeCell ref="V7:V10"/>
    <mergeCell ref="W7:W10"/>
    <mergeCell ref="F7:F10"/>
    <mergeCell ref="A7:A10"/>
    <mergeCell ref="B7:B10"/>
    <mergeCell ref="C7:C10"/>
    <mergeCell ref="D7:D10"/>
    <mergeCell ref="E7:E10"/>
  </mergeCells>
  <phoneticPr fontId="5"/>
  <printOptions horizontalCentered="1"/>
  <pageMargins left="0.39370078740157483" right="0.39370078740157483" top="0.39370078740157483" bottom="0.39370078740157483" header="0.39370078740157483" footer="0.39370078740157483"/>
  <pageSetup paperSize="9" scale="5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AA65D-0E9F-48FC-9D09-E44A591A01CE}">
  <sheetPr>
    <tabColor theme="6" tint="0.39997558519241921"/>
    <pageSetUpPr fitToPage="1"/>
  </sheetPr>
  <dimension ref="A1:L32"/>
  <sheetViews>
    <sheetView showGridLines="0" view="pageBreakPreview" zoomScaleNormal="100" zoomScaleSheetLayoutView="100" workbookViewId="0"/>
  </sheetViews>
  <sheetFormatPr defaultColWidth="9" defaultRowHeight="13"/>
  <cols>
    <col min="1" max="1" width="30.6328125" style="1" customWidth="1"/>
    <col min="2" max="4" width="13" style="1" customWidth="1"/>
    <col min="5" max="5" width="45.7265625" style="1" customWidth="1"/>
    <col min="6" max="16384" width="9" style="1"/>
  </cols>
  <sheetData>
    <row r="1" spans="1:12">
      <c r="A1" s="1" t="s">
        <v>80</v>
      </c>
      <c r="B1" s="53" t="s">
        <v>46</v>
      </c>
      <c r="C1" s="53"/>
      <c r="D1" s="53"/>
    </row>
    <row r="3" spans="1:12" ht="14">
      <c r="A3" s="30" t="s">
        <v>18</v>
      </c>
      <c r="B3" s="29"/>
      <c r="C3" s="29"/>
      <c r="D3" s="29"/>
      <c r="E3" s="29"/>
    </row>
    <row r="5" spans="1:12">
      <c r="E5" s="41" t="s">
        <v>23</v>
      </c>
    </row>
    <row r="6" spans="1:12">
      <c r="A6" s="1" t="s">
        <v>17</v>
      </c>
      <c r="B6" s="1" t="s">
        <v>100</v>
      </c>
      <c r="L6" s="1" t="str">
        <f>IFERROR((F9),"")</f>
        <v>0</v>
      </c>
    </row>
    <row r="7" spans="1:12" ht="17.149999999999999" customHeight="1">
      <c r="A7" s="35" t="s">
        <v>4</v>
      </c>
      <c r="B7" s="40" t="s">
        <v>3</v>
      </c>
      <c r="C7" s="36" t="s">
        <v>104</v>
      </c>
      <c r="D7" s="36" t="s">
        <v>103</v>
      </c>
      <c r="E7" s="36" t="s">
        <v>2</v>
      </c>
    </row>
    <row r="8" spans="1:12" ht="17.149999999999999" customHeight="1">
      <c r="A8" s="9"/>
      <c r="B8" s="200"/>
      <c r="C8" s="5" t="s">
        <v>0</v>
      </c>
      <c r="D8" s="5" t="s">
        <v>0</v>
      </c>
      <c r="E8" s="8"/>
    </row>
    <row r="9" spans="1:12" ht="17.149999999999999" customHeight="1">
      <c r="A9" s="7" t="s">
        <v>26</v>
      </c>
      <c r="B9" s="199"/>
      <c r="C9" s="5"/>
      <c r="D9" s="5"/>
      <c r="E9" s="4"/>
      <c r="F9" s="1" t="str">
        <f>IF(D9="","0",B9*D9)</f>
        <v>0</v>
      </c>
    </row>
    <row r="10" spans="1:12" ht="17.149999999999999" customHeight="1">
      <c r="A10" s="7" t="s">
        <v>25</v>
      </c>
      <c r="B10" s="6"/>
      <c r="C10" s="5"/>
      <c r="D10" s="5"/>
      <c r="E10" s="4"/>
    </row>
    <row r="11" spans="1:12" ht="17.149999999999999" customHeight="1">
      <c r="A11" s="7" t="s">
        <v>24</v>
      </c>
      <c r="B11" s="6"/>
      <c r="C11" s="5"/>
      <c r="D11" s="5"/>
      <c r="E11" s="4"/>
    </row>
    <row r="12" spans="1:12" ht="17.149999999999999" customHeight="1">
      <c r="A12" s="7" t="s">
        <v>45</v>
      </c>
      <c r="B12" s="6"/>
      <c r="C12" s="5"/>
      <c r="D12" s="5"/>
      <c r="E12" s="4"/>
    </row>
    <row r="13" spans="1:12" ht="17.149999999999999" customHeight="1">
      <c r="A13" s="7" t="s">
        <v>1</v>
      </c>
      <c r="B13" s="6"/>
      <c r="C13" s="5"/>
      <c r="D13" s="5"/>
      <c r="E13" s="4"/>
    </row>
    <row r="14" spans="1:12" ht="17.149999999999999" customHeight="1">
      <c r="A14" s="51" t="s">
        <v>102</v>
      </c>
      <c r="B14" s="14"/>
      <c r="C14" s="10"/>
      <c r="D14" s="10"/>
      <c r="E14" s="13"/>
    </row>
    <row r="15" spans="1:12" ht="17.149999999999999" customHeight="1">
      <c r="A15" s="12" t="s">
        <v>9</v>
      </c>
      <c r="B15" s="46">
        <f>SUM(B9:B14)</f>
        <v>0</v>
      </c>
      <c r="C15" s="10" t="str">
        <f>様式３!L6</f>
        <v>0</v>
      </c>
      <c r="D15" s="46">
        <f>SUM(D9:D14)</f>
        <v>0</v>
      </c>
      <c r="E15" s="11"/>
    </row>
    <row r="16" spans="1:12" ht="17.149999999999999" customHeight="1">
      <c r="A16" s="42" t="s">
        <v>16</v>
      </c>
      <c r="B16" s="23"/>
      <c r="C16" s="23"/>
      <c r="D16" s="23"/>
      <c r="E16" s="43"/>
    </row>
    <row r="17" spans="1:5" ht="17.149999999999999" customHeight="1">
      <c r="A17" s="37"/>
      <c r="B17" s="14"/>
      <c r="C17" s="10"/>
      <c r="D17" s="10"/>
      <c r="E17" s="13"/>
    </row>
    <row r="18" spans="1:5" ht="17.149999999999999" customHeight="1">
      <c r="A18" s="12" t="s">
        <v>9</v>
      </c>
      <c r="B18" s="3">
        <f>SUM(B17)</f>
        <v>0</v>
      </c>
      <c r="C18" s="3"/>
      <c r="D18" s="3"/>
      <c r="E18" s="2"/>
    </row>
    <row r="19" spans="1:5" ht="17.149999999999999" customHeight="1">
      <c r="A19" s="12" t="s">
        <v>15</v>
      </c>
      <c r="B19" s="10">
        <f>SUM(B15,B18)</f>
        <v>0</v>
      </c>
      <c r="C19" s="10"/>
      <c r="D19" s="10"/>
      <c r="E19" s="11"/>
    </row>
    <row r="20" spans="1:5" ht="17.149999999999999" customHeight="1">
      <c r="A20" s="16"/>
      <c r="B20" s="15"/>
      <c r="C20" s="15"/>
      <c r="D20" s="15"/>
    </row>
    <row r="21" spans="1:5" ht="17.149999999999999" customHeight="1">
      <c r="A21" s="28" t="s">
        <v>14</v>
      </c>
      <c r="B21" s="15"/>
      <c r="C21" s="15"/>
      <c r="D21" s="15"/>
    </row>
    <row r="22" spans="1:5" ht="17.149999999999999" customHeight="1">
      <c r="A22" s="38" t="s">
        <v>4</v>
      </c>
      <c r="B22" s="27" t="s">
        <v>13</v>
      </c>
      <c r="C22" s="26" t="s">
        <v>2</v>
      </c>
      <c r="D22" s="25"/>
      <c r="E22" s="24"/>
    </row>
    <row r="23" spans="1:5" ht="17.149999999999999" customHeight="1">
      <c r="A23" s="38"/>
      <c r="B23" s="23" t="s">
        <v>12</v>
      </c>
      <c r="C23" s="113"/>
      <c r="D23" s="114"/>
      <c r="E23" s="115"/>
    </row>
    <row r="24" spans="1:5" ht="17.149999999999999" customHeight="1">
      <c r="A24" s="22" t="s">
        <v>11</v>
      </c>
      <c r="B24" s="14"/>
      <c r="C24" s="116"/>
      <c r="D24" s="117"/>
      <c r="E24" s="118"/>
    </row>
    <row r="25" spans="1:5" ht="17.149999999999999" customHeight="1">
      <c r="A25" s="21" t="s">
        <v>10</v>
      </c>
      <c r="B25" s="20"/>
      <c r="C25" s="116"/>
      <c r="D25" s="117"/>
      <c r="E25" s="118"/>
    </row>
    <row r="26" spans="1:5" ht="17.149999999999999" customHeight="1">
      <c r="A26" s="39" t="s">
        <v>9</v>
      </c>
      <c r="B26" s="10">
        <f>SUM(B24:B25)</f>
        <v>0</v>
      </c>
      <c r="C26" s="19"/>
      <c r="D26" s="18"/>
      <c r="E26" s="17"/>
    </row>
    <row r="27" spans="1:5" ht="17.149999999999999" customHeight="1">
      <c r="A27" s="16"/>
      <c r="B27" s="15"/>
      <c r="C27" s="15"/>
      <c r="D27" s="15"/>
    </row>
    <row r="28" spans="1:5">
      <c r="A28" s="1" t="s">
        <v>22</v>
      </c>
    </row>
    <row r="29" spans="1:5">
      <c r="A29" s="1" t="s">
        <v>21</v>
      </c>
    </row>
    <row r="30" spans="1:5">
      <c r="A30" s="1" t="s">
        <v>20</v>
      </c>
    </row>
    <row r="31" spans="1:5">
      <c r="A31" s="1" t="s">
        <v>19</v>
      </c>
    </row>
    <row r="32" spans="1:5">
      <c r="A32" s="44" t="s">
        <v>31</v>
      </c>
      <c r="B32" s="44"/>
      <c r="C32" s="44"/>
      <c r="D32" s="44"/>
      <c r="E32" s="44"/>
    </row>
  </sheetData>
  <mergeCells count="3">
    <mergeCell ref="C23:E23"/>
    <mergeCell ref="C24:E24"/>
    <mergeCell ref="C25:E25"/>
  </mergeCells>
  <phoneticPr fontId="5"/>
  <printOptions horizontalCentered="1"/>
  <pageMargins left="0.70866141732283472" right="0.70866141732283472" top="0.74803149606299213" bottom="0.74803149606299213" header="0.31496062992125984" footer="0.31496062992125984"/>
  <pageSetup paperSize="9" scale="77" fitToHeight="0"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E36C9-92C8-48E6-BF5A-37A89FB492DA}">
  <sheetPr>
    <tabColor theme="6" tint="0.39997558519241921"/>
    <pageSetUpPr fitToPage="1"/>
  </sheetPr>
  <dimension ref="B1:L15"/>
  <sheetViews>
    <sheetView showGridLines="0" view="pageBreakPreview" zoomScaleNormal="100" zoomScaleSheetLayoutView="100" workbookViewId="0">
      <selection activeCell="B1" sqref="B1"/>
    </sheetView>
  </sheetViews>
  <sheetFormatPr defaultColWidth="9" defaultRowHeight="13"/>
  <cols>
    <col min="1" max="1" width="2.453125" customWidth="1"/>
    <col min="2" max="2" width="17.26953125" style="1" bestFit="1" customWidth="1"/>
    <col min="3" max="3" width="4.6328125" style="1" customWidth="1"/>
    <col min="4" max="4" width="11.26953125" style="1" customWidth="1"/>
    <col min="5" max="5" width="7.90625" style="1" customWidth="1"/>
    <col min="6" max="6" width="10.36328125" style="1" customWidth="1"/>
    <col min="7" max="7" width="9" style="1"/>
    <col min="8" max="8" width="3.36328125" style="1" customWidth="1"/>
    <col min="9" max="9" width="11" style="1" customWidth="1"/>
    <col min="10" max="10" width="2.453125" style="1" customWidth="1"/>
    <col min="11" max="11" width="3.36328125" style="1" customWidth="1"/>
    <col min="12" max="12" width="12.36328125" style="1" customWidth="1"/>
    <col min="13" max="13" width="7.26953125" customWidth="1"/>
    <col min="14" max="14" width="17.08984375" customWidth="1"/>
  </cols>
  <sheetData>
    <row r="1" spans="2:12">
      <c r="B1" s="1" t="s">
        <v>81</v>
      </c>
      <c r="C1" s="53" t="s">
        <v>46</v>
      </c>
      <c r="D1" s="52"/>
      <c r="E1" s="52"/>
      <c r="F1" s="52"/>
    </row>
    <row r="3" spans="2:12">
      <c r="B3" s="1" t="s">
        <v>8</v>
      </c>
    </row>
    <row r="5" spans="2:12">
      <c r="B5" s="119" t="s">
        <v>7</v>
      </c>
      <c r="C5" s="120"/>
      <c r="D5" s="120"/>
      <c r="E5" s="120"/>
      <c r="F5" s="120"/>
      <c r="G5" s="120"/>
      <c r="H5" s="120"/>
      <c r="I5" s="120"/>
      <c r="J5" s="120"/>
      <c r="K5" s="120"/>
      <c r="L5" s="121"/>
    </row>
    <row r="6" spans="2:12" ht="13.5" customHeight="1">
      <c r="B6" s="122" t="s">
        <v>100</v>
      </c>
      <c r="C6" s="123"/>
      <c r="D6" s="123"/>
      <c r="E6" s="123"/>
      <c r="L6" s="48" t="str">
        <f>IFERROR((F9),"")</f>
        <v>0</v>
      </c>
    </row>
    <row r="7" spans="2:12">
      <c r="B7" s="47"/>
      <c r="L7" s="31"/>
    </row>
    <row r="8" spans="2:12">
      <c r="B8" s="47"/>
      <c r="D8" s="1" t="s">
        <v>106</v>
      </c>
      <c r="L8" s="31"/>
    </row>
    <row r="9" spans="2:12">
      <c r="B9" s="49" t="s">
        <v>105</v>
      </c>
      <c r="C9" s="1" t="s">
        <v>6</v>
      </c>
      <c r="D9" s="32"/>
      <c r="E9" s="50" t="s">
        <v>5</v>
      </c>
      <c r="F9" s="1" t="str">
        <f>IF(D9="","0",B9*D9)</f>
        <v>0</v>
      </c>
      <c r="L9" s="31"/>
    </row>
    <row r="10" spans="2:12">
      <c r="B10" s="47"/>
      <c r="L10" s="31"/>
    </row>
    <row r="11" spans="2:12">
      <c r="B11" s="22"/>
      <c r="C11" s="34"/>
      <c r="D11" s="34"/>
      <c r="E11" s="34"/>
      <c r="F11" s="34"/>
      <c r="G11" s="34"/>
      <c r="H11" s="34"/>
      <c r="I11" s="34"/>
      <c r="J11" s="34"/>
      <c r="K11" s="34"/>
      <c r="L11" s="33"/>
    </row>
    <row r="15" spans="2:12">
      <c r="B15" s="201"/>
    </row>
  </sheetData>
  <dataConsolidate/>
  <mergeCells count="2">
    <mergeCell ref="B6:E6"/>
    <mergeCell ref="B5:L5"/>
  </mergeCells>
  <phoneticPr fontId="5"/>
  <pageMargins left="0.70866141732283472" right="0.70866141732283472" top="0.74803149606299213" bottom="0.74803149606299213" header="0.31496062992125984" footer="0.31496062992125984"/>
  <pageSetup paperSize="9" fitToHeight="0" orientation="landscape" blackAndWhite="1"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F3071-2F86-4820-A109-01072CF32649}">
  <sheetPr>
    <tabColor theme="6" tint="0.39997558519241921"/>
    <pageSetUpPr fitToPage="1"/>
  </sheetPr>
  <dimension ref="A1:W122"/>
  <sheetViews>
    <sheetView view="pageBreakPreview" zoomScale="115" zoomScaleNormal="75" zoomScaleSheetLayoutView="115" workbookViewId="0">
      <pane xSplit="6" ySplit="6" topLeftCell="O7" activePane="bottomRight" state="frozen"/>
      <selection pane="topRight" activeCell="F143" sqref="F143"/>
      <selection pane="bottomLeft" activeCell="F143" sqref="F143"/>
      <selection pane="bottomRight" activeCell="R1" sqref="R1:R4"/>
    </sheetView>
  </sheetViews>
  <sheetFormatPr defaultColWidth="12.6328125" defaultRowHeight="13" outlineLevelCol="1"/>
  <cols>
    <col min="1" max="1" width="3.6328125" style="60" customWidth="1"/>
    <col min="2" max="2" width="12" style="59" customWidth="1"/>
    <col min="3" max="3" width="17.26953125" style="58" customWidth="1"/>
    <col min="4" max="4" width="11.26953125" style="55" customWidth="1" outlineLevel="1"/>
    <col min="5" max="5" width="8.36328125" style="55" customWidth="1" outlineLevel="1"/>
    <col min="6" max="6" width="7.6328125" style="55" customWidth="1" outlineLevel="1"/>
    <col min="7" max="7" width="14" style="55" bestFit="1" customWidth="1"/>
    <col min="8" max="8" width="13.7265625" style="55" customWidth="1"/>
    <col min="9" max="9" width="13.6328125" style="55" customWidth="1"/>
    <col min="10" max="10" width="14" style="55" bestFit="1" customWidth="1"/>
    <col min="11" max="15" width="12.08984375" style="55" customWidth="1"/>
    <col min="16" max="16" width="14.6328125" style="55" customWidth="1"/>
    <col min="17" max="17" width="15.7265625" style="57" customWidth="1"/>
    <col min="18" max="18" width="14.6328125" style="55" customWidth="1"/>
    <col min="19" max="19" width="12.08984375" style="56" customWidth="1"/>
    <col min="20" max="20" width="5.6328125" style="55" bestFit="1" customWidth="1"/>
    <col min="21" max="21" width="7.26953125" style="55" customWidth="1"/>
    <col min="22" max="22" width="12.6328125" style="55" customWidth="1"/>
    <col min="23" max="16384" width="12.6328125" style="55"/>
  </cols>
  <sheetData>
    <row r="1" spans="1:23" ht="13.5" customHeight="1">
      <c r="B1" s="134" t="s">
        <v>78</v>
      </c>
      <c r="C1" s="134" t="s">
        <v>77</v>
      </c>
      <c r="D1" s="126" t="s">
        <v>76</v>
      </c>
      <c r="E1" s="126" t="s">
        <v>75</v>
      </c>
      <c r="F1" s="126" t="s">
        <v>74</v>
      </c>
      <c r="G1" s="126" t="s">
        <v>15</v>
      </c>
      <c r="H1" s="126" t="s">
        <v>73</v>
      </c>
      <c r="I1" s="126" t="s">
        <v>72</v>
      </c>
      <c r="J1" s="126" t="s">
        <v>71</v>
      </c>
      <c r="K1" s="126" t="s">
        <v>70</v>
      </c>
      <c r="L1" s="126" t="s">
        <v>69</v>
      </c>
      <c r="M1" s="126" t="s">
        <v>68</v>
      </c>
      <c r="N1" s="126" t="s">
        <v>67</v>
      </c>
      <c r="O1" s="126" t="s">
        <v>66</v>
      </c>
      <c r="P1" s="126" t="s">
        <v>65</v>
      </c>
      <c r="Q1" s="128" t="s">
        <v>64</v>
      </c>
      <c r="R1" s="124" t="s">
        <v>63</v>
      </c>
      <c r="S1" s="130" t="s">
        <v>62</v>
      </c>
    </row>
    <row r="2" spans="1:23" ht="13.5" customHeight="1">
      <c r="B2" s="135"/>
      <c r="C2" s="135"/>
      <c r="D2" s="127"/>
      <c r="E2" s="127"/>
      <c r="F2" s="127"/>
      <c r="G2" s="127"/>
      <c r="H2" s="127"/>
      <c r="I2" s="127"/>
      <c r="J2" s="127"/>
      <c r="K2" s="127"/>
      <c r="L2" s="127"/>
      <c r="M2" s="127"/>
      <c r="N2" s="127"/>
      <c r="O2" s="127"/>
      <c r="P2" s="127"/>
      <c r="Q2" s="129"/>
      <c r="R2" s="125"/>
      <c r="S2" s="131"/>
    </row>
    <row r="3" spans="1:23">
      <c r="B3" s="135"/>
      <c r="C3" s="135"/>
      <c r="D3" s="127"/>
      <c r="E3" s="127"/>
      <c r="F3" s="127"/>
      <c r="G3" s="127"/>
      <c r="H3" s="127"/>
      <c r="I3" s="127"/>
      <c r="J3" s="127"/>
      <c r="K3" s="127"/>
      <c r="L3" s="127"/>
      <c r="M3" s="127"/>
      <c r="N3" s="127"/>
      <c r="O3" s="127"/>
      <c r="P3" s="127"/>
      <c r="Q3" s="129"/>
      <c r="R3" s="125"/>
      <c r="S3" s="131"/>
    </row>
    <row r="4" spans="1:23">
      <c r="B4" s="135"/>
      <c r="C4" s="135"/>
      <c r="D4" s="127"/>
      <c r="E4" s="127"/>
      <c r="F4" s="127"/>
      <c r="G4" s="127"/>
      <c r="H4" s="127"/>
      <c r="I4" s="127"/>
      <c r="J4" s="127"/>
      <c r="K4" s="127"/>
      <c r="L4" s="127"/>
      <c r="M4" s="127"/>
      <c r="N4" s="127"/>
      <c r="O4" s="127"/>
      <c r="P4" s="127"/>
      <c r="Q4" s="129"/>
      <c r="R4" s="125"/>
      <c r="S4" s="131"/>
      <c r="U4" s="112"/>
    </row>
    <row r="5" spans="1:23">
      <c r="B5" s="111"/>
      <c r="C5" s="110"/>
      <c r="D5" s="110"/>
      <c r="E5" s="110"/>
      <c r="F5" s="110"/>
      <c r="G5" s="108" t="s">
        <v>61</v>
      </c>
      <c r="H5" s="108" t="s">
        <v>60</v>
      </c>
      <c r="I5" s="109" t="s">
        <v>59</v>
      </c>
      <c r="J5" s="108" t="s">
        <v>58</v>
      </c>
      <c r="K5" s="108" t="s">
        <v>57</v>
      </c>
      <c r="L5" s="108" t="s">
        <v>56</v>
      </c>
      <c r="M5" s="108" t="s">
        <v>55</v>
      </c>
      <c r="N5" s="109" t="s">
        <v>54</v>
      </c>
      <c r="O5" s="108" t="s">
        <v>53</v>
      </c>
      <c r="P5" s="107" t="s">
        <v>52</v>
      </c>
      <c r="Q5" s="107" t="s">
        <v>51</v>
      </c>
      <c r="R5" s="107" t="s">
        <v>50</v>
      </c>
      <c r="S5" s="106" t="s">
        <v>49</v>
      </c>
    </row>
    <row r="6" spans="1:23">
      <c r="A6" s="105"/>
      <c r="B6" s="104"/>
      <c r="C6" s="103"/>
      <c r="D6" s="102"/>
      <c r="E6" s="102"/>
      <c r="F6" s="100"/>
      <c r="G6" s="100" t="s">
        <v>0</v>
      </c>
      <c r="H6" s="100" t="s">
        <v>0</v>
      </c>
      <c r="I6" s="100" t="s">
        <v>0</v>
      </c>
      <c r="J6" s="100" t="s">
        <v>0</v>
      </c>
      <c r="K6" s="100" t="s">
        <v>0</v>
      </c>
      <c r="L6" s="100" t="s">
        <v>0</v>
      </c>
      <c r="M6" s="100" t="s">
        <v>0</v>
      </c>
      <c r="N6" s="100" t="s">
        <v>0</v>
      </c>
      <c r="O6" s="100" t="s">
        <v>0</v>
      </c>
      <c r="P6" s="100" t="s">
        <v>0</v>
      </c>
      <c r="Q6" s="101" t="s">
        <v>0</v>
      </c>
      <c r="R6" s="100"/>
      <c r="S6" s="99" t="s">
        <v>0</v>
      </c>
      <c r="T6" s="98"/>
      <c r="U6" s="98"/>
      <c r="V6" s="98"/>
      <c r="W6" s="98"/>
    </row>
    <row r="7" spans="1:23">
      <c r="B7" s="94"/>
      <c r="C7" s="96"/>
      <c r="D7" s="92"/>
      <c r="E7" s="81" t="str">
        <f>IFERROR(VLOOKUP($B7&amp;$D7,'[3]数式用 (2)'!$F$3:$H$126,3,FALSE),"")</f>
        <v/>
      </c>
      <c r="F7" s="80" t="str">
        <f>IFERROR(INDEX('[3]事業リスト（ＢＤ）'!$K$4:$Q$43,MATCH(B7,'[3]事業リスト（ＢＤ）'!$F$4:$F$43,0),MATCH(D7,'[3]事業リスト（ＢＤ）'!$K$3:$Q$3,0)),"")</f>
        <v/>
      </c>
      <c r="G7" s="95"/>
      <c r="H7" s="95"/>
      <c r="I7" s="91">
        <f t="shared" ref="I7:I52" si="0">G7-H7</f>
        <v>0</v>
      </c>
      <c r="J7" s="95"/>
      <c r="K7" s="95"/>
      <c r="L7" s="95"/>
      <c r="M7" s="88"/>
      <c r="N7" s="87">
        <f t="shared" ref="N7:N52" si="1">IFERROR(IF(M7="-","-",L7-M7),"")</f>
        <v>0</v>
      </c>
      <c r="O7" s="86"/>
      <c r="P7" s="76" t="str">
        <f t="shared" ref="P7:P53" si="2">IFERROR(IF(OR(E7="a",E7="b"),MIN(I7,L7),IF(E7="c",MIN(MIN(I7,L7)*F7,O7),IF(E7="d",MIN(L7,I7,O7),IF(E7="k",MIN(L7*F7,O7),IF(OR(E7="e",E7="f"),MIN(I7,L7,O7),IF(E7="g",MIN(MIN(I7,L7)*2/3,O7),IF(E7="g'",MIN(MIN(I7,L7)*2/3,O7),IF(E7="g''",MIN(MIN(I7,L7)*3/4,O7),IF(E7="g'''",MIN(MIN(I7,L7)*1/2,O7),IF(E7="j",MIN(MIN(I7,N7)*F7,O7),IF(E7="h",MIN(I7,N7),IF(E7="i",MIN(I7,N7,O7),"")))))))))))),"")</f>
        <v/>
      </c>
      <c r="Q7" s="75" t="str">
        <f t="shared" ref="Q7:Q53" si="3">IFERROR(IF($E7="a",$P7,IF(OR($E7="b",$E7="e",$E7="f",$E7="h",$E7="i"),$P7*$F7,IF($E7="c",ROUNDDOWN($P7,0),IF($E7="j",ROUNDDOWN(P7,0),IF($E7="d",MIN($I7,$L7,$O7),IF($E7="g",$P7*1/2,IF($E7="g'",$P7*2/3,IF($E7="g''",$P7*2/3,IF($E7="g''",$P7*1/2,IF($E7="g'''",$P7*1/2,IF($E7="k",$P7,""))))))))))),"")</f>
        <v/>
      </c>
      <c r="R7" s="85"/>
      <c r="S7" s="75" t="str">
        <f t="shared" ref="S7:S52" si="4">IFERROR(ROUNDDOWN($Q7-$R7,-3),"")</f>
        <v/>
      </c>
      <c r="T7" s="55" t="str">
        <f>IF(D7=[3]プルダウン!$C$4,"直接",IF(D7=[3]プルダウン!$C$5,"直接",IF(D7=[3]プルダウン!$C$6,"直接","間接")))</f>
        <v>間接</v>
      </c>
    </row>
    <row r="8" spans="1:23">
      <c r="B8" s="94"/>
      <c r="C8" s="96"/>
      <c r="D8" s="92"/>
      <c r="E8" s="81" t="str">
        <f>IFERROR(VLOOKUP($B8&amp;$D8,'[3]数式用 (2)'!$F$3:$H$117,3,FALSE),"")</f>
        <v/>
      </c>
      <c r="F8" s="80" t="str">
        <f>IFERROR(INDEX('[3]事業リスト（ＢＤ）'!$K$4:$Q$40,MATCH(B8,'[3]事業リスト（ＢＤ）'!$F$4:$F$40,0),MATCH(D8,'[3]事業リスト（ＢＤ）'!$K$3:$Q$3,0)),"")</f>
        <v/>
      </c>
      <c r="G8" s="95"/>
      <c r="H8" s="95"/>
      <c r="I8" s="91">
        <f t="shared" si="0"/>
        <v>0</v>
      </c>
      <c r="J8" s="95"/>
      <c r="K8" s="95"/>
      <c r="L8" s="95"/>
      <c r="M8" s="88"/>
      <c r="N8" s="87">
        <f t="shared" si="1"/>
        <v>0</v>
      </c>
      <c r="O8" s="86"/>
      <c r="P8" s="76" t="str">
        <f t="shared" si="2"/>
        <v/>
      </c>
      <c r="Q8" s="75" t="str">
        <f t="shared" si="3"/>
        <v/>
      </c>
      <c r="R8" s="85"/>
      <c r="S8" s="75" t="str">
        <f t="shared" si="4"/>
        <v/>
      </c>
      <c r="T8" s="55" t="str">
        <f>IF(D8=[3]プルダウン!$C$4,"直接",IF(D8=[3]プルダウン!$C$5,"直接",IF(D8=[3]プルダウン!$C$6,"直接","間接")))</f>
        <v>間接</v>
      </c>
    </row>
    <row r="9" spans="1:23">
      <c r="B9" s="94"/>
      <c r="C9" s="96"/>
      <c r="D9" s="92"/>
      <c r="E9" s="81" t="str">
        <f>IFERROR(VLOOKUP($B9&amp;$D9,'[3]数式用 (2)'!$F$3:$H$117,3,FALSE),"")</f>
        <v/>
      </c>
      <c r="F9" s="80" t="str">
        <f>IFERROR(INDEX('[3]事業リスト（ＢＤ）'!$K$4:$Q$40,MATCH(B9,'[3]事業リスト（ＢＤ）'!$F$4:$F$40,0),MATCH(D9,'[3]事業リスト（ＢＤ）'!$K$3:$Q$3,0)),"")</f>
        <v/>
      </c>
      <c r="G9" s="95"/>
      <c r="H9" s="95"/>
      <c r="I9" s="91">
        <f t="shared" si="0"/>
        <v>0</v>
      </c>
      <c r="J9" s="95"/>
      <c r="K9" s="97"/>
      <c r="L9" s="97"/>
      <c r="M9" s="88"/>
      <c r="N9" s="87">
        <f t="shared" si="1"/>
        <v>0</v>
      </c>
      <c r="O9" s="86"/>
      <c r="P9" s="76" t="str">
        <f t="shared" si="2"/>
        <v/>
      </c>
      <c r="Q9" s="75" t="str">
        <f t="shared" si="3"/>
        <v/>
      </c>
      <c r="R9" s="85"/>
      <c r="S9" s="75" t="str">
        <f t="shared" si="4"/>
        <v/>
      </c>
      <c r="T9" s="55" t="str">
        <f>IF(D9=[3]プルダウン!$C$4,"直接",IF(D9=[3]プルダウン!$C$5,"直接",IF(D9=[3]プルダウン!$C$6,"直接","間接")))</f>
        <v>間接</v>
      </c>
    </row>
    <row r="10" spans="1:23">
      <c r="B10" s="94"/>
      <c r="C10" s="96"/>
      <c r="D10" s="92"/>
      <c r="E10" s="81" t="str">
        <f>IFERROR(VLOOKUP($B10&amp;$D10,'[3]数式用 (2)'!$F$3:$H$117,3,FALSE),"")</f>
        <v/>
      </c>
      <c r="F10" s="80" t="str">
        <f>IFERROR(INDEX('[3]事業リスト（ＢＤ）'!$K$4:$Q$40,MATCH(B10,'[3]事業リスト（ＢＤ）'!$F$4:$F$40,0),MATCH(D10,'[3]事業リスト（ＢＤ）'!$K$3:$Q$3,0)),"")</f>
        <v/>
      </c>
      <c r="G10" s="95"/>
      <c r="H10" s="95"/>
      <c r="I10" s="91">
        <f t="shared" si="0"/>
        <v>0</v>
      </c>
      <c r="J10" s="95"/>
      <c r="K10" s="97"/>
      <c r="L10" s="97"/>
      <c r="M10" s="88"/>
      <c r="N10" s="87">
        <f t="shared" si="1"/>
        <v>0</v>
      </c>
      <c r="O10" s="86"/>
      <c r="P10" s="76" t="str">
        <f t="shared" si="2"/>
        <v/>
      </c>
      <c r="Q10" s="75" t="str">
        <f t="shared" si="3"/>
        <v/>
      </c>
      <c r="R10" s="85"/>
      <c r="S10" s="75" t="str">
        <f t="shared" si="4"/>
        <v/>
      </c>
      <c r="T10" s="55" t="str">
        <f>IF(D10=[3]プルダウン!$C$4,"直接",IF(D10=[3]プルダウン!$C$5,"直接",IF(D10=[3]プルダウン!$C$6,"直接","間接")))</f>
        <v>間接</v>
      </c>
    </row>
    <row r="11" spans="1:23">
      <c r="B11" s="94"/>
      <c r="C11" s="96"/>
      <c r="D11" s="92"/>
      <c r="E11" s="81" t="str">
        <f>IFERROR(VLOOKUP($B11&amp;$D11,'[3]数式用 (2)'!$F$3:$H$117,3,FALSE),"")</f>
        <v/>
      </c>
      <c r="F11" s="80" t="str">
        <f>IFERROR(INDEX('[3]事業リスト（ＢＤ）'!$K$4:$Q$40,MATCH(B11,'[3]事業リスト（ＢＤ）'!$F$4:$F$40,0),MATCH(D11,'[3]事業リスト（ＢＤ）'!$K$3:$Q$3,0)),"")</f>
        <v/>
      </c>
      <c r="G11" s="95"/>
      <c r="H11" s="95"/>
      <c r="I11" s="91">
        <f t="shared" si="0"/>
        <v>0</v>
      </c>
      <c r="J11" s="95"/>
      <c r="K11" s="97"/>
      <c r="L11" s="97"/>
      <c r="M11" s="88"/>
      <c r="N11" s="87">
        <f t="shared" si="1"/>
        <v>0</v>
      </c>
      <c r="O11" s="86"/>
      <c r="P11" s="76" t="str">
        <f t="shared" si="2"/>
        <v/>
      </c>
      <c r="Q11" s="75" t="str">
        <f t="shared" si="3"/>
        <v/>
      </c>
      <c r="R11" s="85"/>
      <c r="S11" s="75" t="str">
        <f t="shared" si="4"/>
        <v/>
      </c>
      <c r="T11" s="55" t="str">
        <f>IF(D11=[3]プルダウン!$C$4,"直接",IF(D11=[3]プルダウン!$C$5,"直接",IF(D11=[3]プルダウン!$C$6,"直接","間接")))</f>
        <v>間接</v>
      </c>
    </row>
    <row r="12" spans="1:23">
      <c r="B12" s="94"/>
      <c r="C12" s="96"/>
      <c r="D12" s="92"/>
      <c r="E12" s="81" t="str">
        <f>IFERROR(VLOOKUP($B12&amp;$D12,'[3]数式用 (2)'!$F$3:$H$117,3,FALSE),"")</f>
        <v/>
      </c>
      <c r="F12" s="80" t="str">
        <f>IFERROR(INDEX('[3]事業リスト（ＢＤ）'!$K$4:$Q$40,MATCH(B12,'[3]事業リスト（ＢＤ）'!$F$4:$F$40,0),MATCH(D12,'[3]事業リスト（ＢＤ）'!$K$3:$Q$3,0)),"")</f>
        <v/>
      </c>
      <c r="G12" s="95"/>
      <c r="H12" s="95"/>
      <c r="I12" s="91">
        <f t="shared" si="0"/>
        <v>0</v>
      </c>
      <c r="J12" s="95"/>
      <c r="K12" s="97"/>
      <c r="L12" s="97"/>
      <c r="M12" s="88"/>
      <c r="N12" s="87">
        <f t="shared" si="1"/>
        <v>0</v>
      </c>
      <c r="O12" s="86"/>
      <c r="P12" s="76" t="str">
        <f t="shared" si="2"/>
        <v/>
      </c>
      <c r="Q12" s="75" t="str">
        <f t="shared" si="3"/>
        <v/>
      </c>
      <c r="R12" s="85"/>
      <c r="S12" s="75" t="str">
        <f t="shared" si="4"/>
        <v/>
      </c>
      <c r="T12" s="55" t="str">
        <f>IF(D12=[3]プルダウン!$C$4,"直接",IF(D12=[3]プルダウン!$C$5,"直接",IF(D12=[3]プルダウン!$C$6,"直接","間接")))</f>
        <v>間接</v>
      </c>
    </row>
    <row r="13" spans="1:23">
      <c r="B13" s="94"/>
      <c r="C13" s="96"/>
      <c r="D13" s="92"/>
      <c r="E13" s="81" t="str">
        <f>IFERROR(VLOOKUP($B13&amp;$D13,'[3]数式用 (2)'!$F$3:$H$117,3,FALSE),"")</f>
        <v/>
      </c>
      <c r="F13" s="80" t="str">
        <f>IFERROR(INDEX('[3]事業リスト（ＢＤ）'!$K$4:$Q$40,MATCH(B13,'[3]事業リスト（ＢＤ）'!$F$4:$F$40,0),MATCH(D13,'[3]事業リスト（ＢＤ）'!$K$3:$Q$3,0)),"")</f>
        <v/>
      </c>
      <c r="G13" s="95"/>
      <c r="H13" s="95"/>
      <c r="I13" s="91">
        <f t="shared" si="0"/>
        <v>0</v>
      </c>
      <c r="J13" s="95"/>
      <c r="K13" s="97"/>
      <c r="L13" s="97"/>
      <c r="M13" s="88"/>
      <c r="N13" s="87">
        <f t="shared" si="1"/>
        <v>0</v>
      </c>
      <c r="O13" s="86"/>
      <c r="P13" s="76" t="str">
        <f t="shared" si="2"/>
        <v/>
      </c>
      <c r="Q13" s="75" t="str">
        <f t="shared" si="3"/>
        <v/>
      </c>
      <c r="R13" s="85"/>
      <c r="S13" s="75" t="str">
        <f t="shared" si="4"/>
        <v/>
      </c>
      <c r="T13" s="55" t="str">
        <f>IF(D13=[3]プルダウン!$C$4,"直接",IF(D13=[3]プルダウン!$C$5,"直接",IF(D13=[3]プルダウン!$C$6,"直接","間接")))</f>
        <v>間接</v>
      </c>
    </row>
    <row r="14" spans="1:23">
      <c r="B14" s="94"/>
      <c r="C14" s="96"/>
      <c r="D14" s="92"/>
      <c r="E14" s="81" t="str">
        <f>IFERROR(VLOOKUP($B14&amp;$D14,'[3]数式用 (2)'!$F$3:$H$117,3,FALSE),"")</f>
        <v/>
      </c>
      <c r="F14" s="80" t="str">
        <f>IFERROR(INDEX('[3]事業リスト（ＢＤ）'!$K$4:$Q$40,MATCH(B14,'[3]事業リスト（ＢＤ）'!$F$4:$F$40,0),MATCH(D14,'[3]事業リスト（ＢＤ）'!$K$3:$Q$3,0)),"")</f>
        <v/>
      </c>
      <c r="G14" s="95"/>
      <c r="H14" s="95"/>
      <c r="I14" s="91">
        <f t="shared" si="0"/>
        <v>0</v>
      </c>
      <c r="J14" s="95"/>
      <c r="K14" s="95"/>
      <c r="L14" s="95"/>
      <c r="M14" s="88"/>
      <c r="N14" s="87">
        <f t="shared" si="1"/>
        <v>0</v>
      </c>
      <c r="O14" s="86"/>
      <c r="P14" s="76" t="str">
        <f t="shared" si="2"/>
        <v/>
      </c>
      <c r="Q14" s="75" t="str">
        <f t="shared" si="3"/>
        <v/>
      </c>
      <c r="R14" s="85"/>
      <c r="S14" s="75" t="str">
        <f t="shared" si="4"/>
        <v/>
      </c>
      <c r="T14" s="55" t="str">
        <f>IF(D14=[3]プルダウン!$C$4,"直接",IF(D14=[3]プルダウン!$C$5,"直接",IF(D14=[3]プルダウン!$C$6,"直接","間接")))</f>
        <v>間接</v>
      </c>
    </row>
    <row r="15" spans="1:23">
      <c r="B15" s="94"/>
      <c r="C15" s="96"/>
      <c r="D15" s="92"/>
      <c r="E15" s="81" t="str">
        <f>IFERROR(VLOOKUP($B15&amp;$D15,'[3]数式用 (2)'!$F$3:$H$117,3,FALSE),"")</f>
        <v/>
      </c>
      <c r="F15" s="80" t="str">
        <f>IFERROR(INDEX('[3]事業リスト（ＢＤ）'!$K$4:$Q$40,MATCH(B15,'[3]事業リスト（ＢＤ）'!$F$4:$F$40,0),MATCH(D15,'[3]事業リスト（ＢＤ）'!$K$3:$Q$3,0)),"")</f>
        <v/>
      </c>
      <c r="G15" s="95"/>
      <c r="H15" s="95"/>
      <c r="I15" s="91">
        <f t="shared" si="0"/>
        <v>0</v>
      </c>
      <c r="J15" s="95"/>
      <c r="K15" s="97"/>
      <c r="L15" s="97"/>
      <c r="M15" s="88"/>
      <c r="N15" s="87">
        <f t="shared" si="1"/>
        <v>0</v>
      </c>
      <c r="O15" s="86"/>
      <c r="P15" s="76" t="str">
        <f t="shared" si="2"/>
        <v/>
      </c>
      <c r="Q15" s="75" t="str">
        <f t="shared" si="3"/>
        <v/>
      </c>
      <c r="R15" s="85"/>
      <c r="S15" s="75" t="str">
        <f t="shared" si="4"/>
        <v/>
      </c>
      <c r="T15" s="55" t="str">
        <f>IF(D15=[3]プルダウン!$C$4,"直接",IF(D15=[3]プルダウン!$C$5,"直接",IF(D15=[3]プルダウン!$C$6,"直接","間接")))</f>
        <v>間接</v>
      </c>
    </row>
    <row r="16" spans="1:23">
      <c r="B16" s="94"/>
      <c r="C16" s="96"/>
      <c r="D16" s="92"/>
      <c r="E16" s="81" t="str">
        <f>IFERROR(VLOOKUP($B16&amp;$D16,'[3]数式用 (2)'!$F$3:$H$117,3,FALSE),"")</f>
        <v/>
      </c>
      <c r="F16" s="80" t="str">
        <f>IFERROR(INDEX('[3]事業リスト（ＢＤ）'!$K$4:$Q$40,MATCH(B16,'[3]事業リスト（ＢＤ）'!$F$4:$F$40,0),MATCH(D16,'[3]事業リスト（ＢＤ）'!$K$3:$Q$3,0)),"")</f>
        <v/>
      </c>
      <c r="G16" s="95"/>
      <c r="H16" s="95"/>
      <c r="I16" s="91">
        <f t="shared" si="0"/>
        <v>0</v>
      </c>
      <c r="J16" s="95"/>
      <c r="K16" s="95"/>
      <c r="L16" s="95"/>
      <c r="M16" s="88"/>
      <c r="N16" s="87">
        <f t="shared" si="1"/>
        <v>0</v>
      </c>
      <c r="O16" s="86"/>
      <c r="P16" s="76" t="str">
        <f t="shared" si="2"/>
        <v/>
      </c>
      <c r="Q16" s="75" t="str">
        <f t="shared" si="3"/>
        <v/>
      </c>
      <c r="R16" s="85"/>
      <c r="S16" s="75" t="str">
        <f t="shared" si="4"/>
        <v/>
      </c>
      <c r="T16" s="55" t="str">
        <f>IF(D16=[3]プルダウン!$C$4,"直接",IF(D16=[3]プルダウン!$C$5,"直接",IF(D16=[3]プルダウン!$C$6,"直接","間接")))</f>
        <v>間接</v>
      </c>
    </row>
    <row r="17" spans="2:20">
      <c r="B17" s="94"/>
      <c r="C17" s="96"/>
      <c r="D17" s="92"/>
      <c r="E17" s="81" t="str">
        <f>IFERROR(VLOOKUP($B17&amp;$D17,'[3]数式用 (2)'!$F$3:$H$117,3,FALSE),"")</f>
        <v/>
      </c>
      <c r="F17" s="80" t="str">
        <f>IFERROR(INDEX('[3]事業リスト（ＢＤ）'!$K$4:$Q$40,MATCH(B17,'[3]事業リスト（ＢＤ）'!$F$4:$F$40,0),MATCH(D17,'[3]事業リスト（ＢＤ）'!$K$3:$Q$3,0)),"")</f>
        <v/>
      </c>
      <c r="G17" s="95"/>
      <c r="H17" s="95"/>
      <c r="I17" s="91">
        <f t="shared" si="0"/>
        <v>0</v>
      </c>
      <c r="J17" s="95"/>
      <c r="K17" s="95"/>
      <c r="L17" s="95"/>
      <c r="M17" s="88"/>
      <c r="N17" s="87">
        <f t="shared" si="1"/>
        <v>0</v>
      </c>
      <c r="O17" s="86"/>
      <c r="P17" s="76" t="str">
        <f t="shared" si="2"/>
        <v/>
      </c>
      <c r="Q17" s="75" t="str">
        <f t="shared" si="3"/>
        <v/>
      </c>
      <c r="R17" s="85"/>
      <c r="S17" s="75" t="str">
        <f t="shared" si="4"/>
        <v/>
      </c>
      <c r="T17" s="55" t="str">
        <f>IF(D17=[3]プルダウン!$C$4,"直接",IF(D17=[3]プルダウン!$C$5,"直接",IF(D17=[3]プルダウン!$C$6,"直接","間接")))</f>
        <v>間接</v>
      </c>
    </row>
    <row r="18" spans="2:20">
      <c r="B18" s="94"/>
      <c r="C18" s="96"/>
      <c r="D18" s="92"/>
      <c r="E18" s="81" t="str">
        <f>IFERROR(VLOOKUP($B18&amp;$D18,'[3]数式用 (2)'!$F$3:$H$117,3,FALSE),"")</f>
        <v/>
      </c>
      <c r="F18" s="80" t="str">
        <f>IFERROR(INDEX('[3]事業リスト（ＢＤ）'!$K$4:$Q$40,MATCH(B18,'[3]事業リスト（ＢＤ）'!$F$4:$F$40,0),MATCH(D18,'[3]事業リスト（ＢＤ）'!$K$3:$Q$3,0)),"")</f>
        <v/>
      </c>
      <c r="G18" s="95"/>
      <c r="H18" s="95"/>
      <c r="I18" s="91">
        <f t="shared" si="0"/>
        <v>0</v>
      </c>
      <c r="J18" s="95"/>
      <c r="K18" s="95"/>
      <c r="L18" s="95"/>
      <c r="M18" s="88"/>
      <c r="N18" s="87">
        <f t="shared" si="1"/>
        <v>0</v>
      </c>
      <c r="O18" s="86"/>
      <c r="P18" s="76" t="str">
        <f t="shared" si="2"/>
        <v/>
      </c>
      <c r="Q18" s="75" t="str">
        <f t="shared" si="3"/>
        <v/>
      </c>
      <c r="R18" s="85"/>
      <c r="S18" s="75" t="str">
        <f t="shared" si="4"/>
        <v/>
      </c>
      <c r="T18" s="55" t="str">
        <f>IF(D18=[3]プルダウン!$C$4,"直接",IF(D18=[3]プルダウン!$C$5,"直接",IF(D18=[3]プルダウン!$C$6,"直接","間接")))</f>
        <v>間接</v>
      </c>
    </row>
    <row r="19" spans="2:20">
      <c r="B19" s="94"/>
      <c r="C19" s="96"/>
      <c r="D19" s="92"/>
      <c r="E19" s="81" t="str">
        <f>IFERROR(VLOOKUP($B19&amp;$D19,'[3]数式用 (2)'!$F$3:$H$117,3,FALSE),"")</f>
        <v/>
      </c>
      <c r="F19" s="80" t="str">
        <f>IFERROR(INDEX('[3]事業リスト（ＢＤ）'!$K$4:$Q$40,MATCH(B19,'[3]事業リスト（ＢＤ）'!$F$4:$F$40,0),MATCH(D19,'[3]事業リスト（ＢＤ）'!$K$3:$Q$3,0)),"")</f>
        <v/>
      </c>
      <c r="G19" s="95"/>
      <c r="H19" s="95"/>
      <c r="I19" s="91">
        <f t="shared" si="0"/>
        <v>0</v>
      </c>
      <c r="J19" s="95"/>
      <c r="K19" s="97"/>
      <c r="L19" s="97"/>
      <c r="M19" s="88"/>
      <c r="N19" s="87">
        <f t="shared" si="1"/>
        <v>0</v>
      </c>
      <c r="O19" s="86"/>
      <c r="P19" s="76" t="str">
        <f t="shared" si="2"/>
        <v/>
      </c>
      <c r="Q19" s="75" t="str">
        <f t="shared" si="3"/>
        <v/>
      </c>
      <c r="R19" s="85"/>
      <c r="S19" s="75" t="str">
        <f t="shared" si="4"/>
        <v/>
      </c>
      <c r="T19" s="55" t="str">
        <f>IF(D19=[3]プルダウン!$C$4,"直接",IF(D19=[3]プルダウン!$C$5,"直接",IF(D19=[3]プルダウン!$C$6,"直接","間接")))</f>
        <v>間接</v>
      </c>
    </row>
    <row r="20" spans="2:20">
      <c r="B20" s="94"/>
      <c r="C20" s="96"/>
      <c r="D20" s="92"/>
      <c r="E20" s="81" t="str">
        <f>IFERROR(VLOOKUP($B20&amp;$D20,'[3]数式用 (2)'!$F$3:$H$117,3,FALSE),"")</f>
        <v/>
      </c>
      <c r="F20" s="80" t="str">
        <f>IFERROR(INDEX('[3]事業リスト（ＢＤ）'!$K$4:$Q$40,MATCH(B20,'[3]事業リスト（ＢＤ）'!$F$4:$F$40,0),MATCH(D20,'[3]事業リスト（ＢＤ）'!$K$3:$Q$3,0)),"")</f>
        <v/>
      </c>
      <c r="G20" s="95"/>
      <c r="H20" s="95"/>
      <c r="I20" s="91">
        <f t="shared" si="0"/>
        <v>0</v>
      </c>
      <c r="J20" s="97"/>
      <c r="K20" s="97"/>
      <c r="L20" s="97"/>
      <c r="M20" s="88"/>
      <c r="N20" s="87">
        <f t="shared" si="1"/>
        <v>0</v>
      </c>
      <c r="O20" s="86"/>
      <c r="P20" s="76" t="str">
        <f t="shared" si="2"/>
        <v/>
      </c>
      <c r="Q20" s="75" t="str">
        <f t="shared" si="3"/>
        <v/>
      </c>
      <c r="R20" s="85"/>
      <c r="S20" s="75" t="str">
        <f t="shared" si="4"/>
        <v/>
      </c>
      <c r="T20" s="55" t="str">
        <f>IF(D20=[3]プルダウン!$C$4,"直接",IF(D20=[3]プルダウン!$C$5,"直接",IF(D20=[3]プルダウン!$C$6,"直接","間接")))</f>
        <v>間接</v>
      </c>
    </row>
    <row r="21" spans="2:20">
      <c r="B21" s="94"/>
      <c r="C21" s="96"/>
      <c r="D21" s="92"/>
      <c r="E21" s="81" t="str">
        <f>IFERROR(VLOOKUP($B21&amp;$D21,'[3]数式用 (2)'!$F$3:$H$117,3,FALSE),"")</f>
        <v/>
      </c>
      <c r="F21" s="80" t="str">
        <f>IFERROR(INDEX('[3]事業リスト（ＢＤ）'!$K$4:$Q$40,MATCH(B21,'[3]事業リスト（ＢＤ）'!$F$4:$F$40,0),MATCH(D21,'[3]事業リスト（ＢＤ）'!$K$3:$Q$3,0)),"")</f>
        <v/>
      </c>
      <c r="G21" s="95"/>
      <c r="H21" s="95"/>
      <c r="I21" s="91">
        <f t="shared" si="0"/>
        <v>0</v>
      </c>
      <c r="J21" s="97"/>
      <c r="K21" s="97"/>
      <c r="L21" s="97"/>
      <c r="M21" s="88"/>
      <c r="N21" s="87">
        <f t="shared" si="1"/>
        <v>0</v>
      </c>
      <c r="O21" s="86"/>
      <c r="P21" s="76" t="str">
        <f t="shared" si="2"/>
        <v/>
      </c>
      <c r="Q21" s="75" t="str">
        <f t="shared" si="3"/>
        <v/>
      </c>
      <c r="R21" s="85"/>
      <c r="S21" s="75" t="str">
        <f t="shared" si="4"/>
        <v/>
      </c>
      <c r="T21" s="55" t="str">
        <f>IF(D21=[3]プルダウン!$C$4,"直接",IF(D21=[3]プルダウン!$C$5,"直接",IF(D21=[3]プルダウン!$C$6,"直接","間接")))</f>
        <v>間接</v>
      </c>
    </row>
    <row r="22" spans="2:20">
      <c r="B22" s="94"/>
      <c r="C22" s="96"/>
      <c r="D22" s="92"/>
      <c r="E22" s="81" t="str">
        <f>IFERROR(VLOOKUP($B22&amp;$D22,'[3]数式用 (2)'!$F$3:$H$117,3,FALSE),"")</f>
        <v/>
      </c>
      <c r="F22" s="80" t="str">
        <f>IFERROR(INDEX('[3]事業リスト（ＢＤ）'!$K$4:$Q$40,MATCH(B22,'[3]事業リスト（ＢＤ）'!$F$4:$F$40,0),MATCH(D22,'[3]事業リスト（ＢＤ）'!$K$3:$Q$3,0)),"")</f>
        <v/>
      </c>
      <c r="G22" s="95"/>
      <c r="H22" s="95"/>
      <c r="I22" s="91">
        <f t="shared" si="0"/>
        <v>0</v>
      </c>
      <c r="J22" s="97"/>
      <c r="K22" s="95"/>
      <c r="L22" s="95"/>
      <c r="M22" s="88"/>
      <c r="N22" s="87">
        <f t="shared" si="1"/>
        <v>0</v>
      </c>
      <c r="O22" s="86"/>
      <c r="P22" s="76" t="str">
        <f t="shared" si="2"/>
        <v/>
      </c>
      <c r="Q22" s="75" t="str">
        <f t="shared" si="3"/>
        <v/>
      </c>
      <c r="R22" s="85"/>
      <c r="S22" s="75" t="str">
        <f t="shared" si="4"/>
        <v/>
      </c>
      <c r="T22" s="55" t="str">
        <f>IF(D22=[3]プルダウン!$C$4,"直接",IF(D22=[3]プルダウン!$C$5,"直接",IF(D22=[3]プルダウン!$C$6,"直接","間接")))</f>
        <v>間接</v>
      </c>
    </row>
    <row r="23" spans="2:20">
      <c r="B23" s="94"/>
      <c r="C23" s="96"/>
      <c r="D23" s="92"/>
      <c r="E23" s="81" t="str">
        <f>IFERROR(VLOOKUP($B23&amp;$D23,'[3]数式用 (2)'!$F$3:$H$117,3,FALSE),"")</f>
        <v/>
      </c>
      <c r="F23" s="80" t="str">
        <f>IFERROR(INDEX('[3]事業リスト（ＢＤ）'!$K$4:$Q$40,MATCH(B23,'[3]事業リスト（ＢＤ）'!$F$4:$F$40,0),MATCH(D23,'[3]事業リスト（ＢＤ）'!$K$3:$Q$3,0)),"")</f>
        <v/>
      </c>
      <c r="G23" s="95"/>
      <c r="H23" s="95"/>
      <c r="I23" s="91">
        <f t="shared" si="0"/>
        <v>0</v>
      </c>
      <c r="J23" s="95"/>
      <c r="K23" s="95"/>
      <c r="L23" s="95"/>
      <c r="M23" s="88"/>
      <c r="N23" s="87">
        <f t="shared" si="1"/>
        <v>0</v>
      </c>
      <c r="O23" s="86"/>
      <c r="P23" s="76" t="str">
        <f t="shared" si="2"/>
        <v/>
      </c>
      <c r="Q23" s="75" t="str">
        <f t="shared" si="3"/>
        <v/>
      </c>
      <c r="R23" s="85"/>
      <c r="S23" s="75" t="str">
        <f t="shared" si="4"/>
        <v/>
      </c>
      <c r="T23" s="55" t="str">
        <f>IF(D23=[3]プルダウン!$C$4,"直接",IF(D23=[3]プルダウン!$C$5,"直接",IF(D23=[3]プルダウン!$C$6,"直接","間接")))</f>
        <v>間接</v>
      </c>
    </row>
    <row r="24" spans="2:20">
      <c r="B24" s="94"/>
      <c r="C24" s="96"/>
      <c r="D24" s="92"/>
      <c r="E24" s="81" t="str">
        <f>IFERROR(VLOOKUP($B24&amp;$D24,'[3]数式用 (2)'!$F$3:$H$117,3,FALSE),"")</f>
        <v/>
      </c>
      <c r="F24" s="80" t="str">
        <f>IFERROR(INDEX('[3]事業リスト（ＢＤ）'!$K$4:$Q$40,MATCH(B24,'[3]事業リスト（ＢＤ）'!$F$4:$F$40,0),MATCH(D24,'[3]事業リスト（ＢＤ）'!$K$3:$Q$3,0)),"")</f>
        <v/>
      </c>
      <c r="G24" s="95"/>
      <c r="H24" s="95"/>
      <c r="I24" s="91">
        <f t="shared" si="0"/>
        <v>0</v>
      </c>
      <c r="J24" s="95"/>
      <c r="K24" s="95"/>
      <c r="L24" s="95"/>
      <c r="M24" s="88"/>
      <c r="N24" s="87">
        <f t="shared" si="1"/>
        <v>0</v>
      </c>
      <c r="O24" s="86"/>
      <c r="P24" s="76" t="str">
        <f t="shared" si="2"/>
        <v/>
      </c>
      <c r="Q24" s="75" t="str">
        <f t="shared" si="3"/>
        <v/>
      </c>
      <c r="R24" s="85"/>
      <c r="S24" s="75" t="str">
        <f t="shared" si="4"/>
        <v/>
      </c>
      <c r="T24" s="55" t="str">
        <f>IF(D24=[3]プルダウン!$C$4,"直接",IF(D24=[3]プルダウン!$C$5,"直接",IF(D24=[3]プルダウン!$C$6,"直接","間接")))</f>
        <v>間接</v>
      </c>
    </row>
    <row r="25" spans="2:20">
      <c r="B25" s="94"/>
      <c r="C25" s="96"/>
      <c r="D25" s="92"/>
      <c r="E25" s="81" t="str">
        <f>IFERROR(VLOOKUP($B25&amp;$D25,'[3]数式用 (2)'!$F$3:$H$117,3,FALSE),"")</f>
        <v/>
      </c>
      <c r="F25" s="80" t="str">
        <f>IFERROR(INDEX('[3]事業リスト（ＢＤ）'!$K$4:$Q$40,MATCH(B25,'[3]事業リスト（ＢＤ）'!$F$4:$F$40,0),MATCH(D25,'[3]事業リスト（ＢＤ）'!$K$3:$Q$3,0)),"")</f>
        <v/>
      </c>
      <c r="G25" s="95"/>
      <c r="H25" s="95"/>
      <c r="I25" s="91">
        <f t="shared" si="0"/>
        <v>0</v>
      </c>
      <c r="J25" s="95"/>
      <c r="K25" s="95"/>
      <c r="L25" s="95"/>
      <c r="M25" s="88"/>
      <c r="N25" s="87">
        <f t="shared" si="1"/>
        <v>0</v>
      </c>
      <c r="O25" s="86"/>
      <c r="P25" s="76" t="str">
        <f t="shared" si="2"/>
        <v/>
      </c>
      <c r="Q25" s="75" t="str">
        <f t="shared" si="3"/>
        <v/>
      </c>
      <c r="R25" s="85"/>
      <c r="S25" s="75" t="str">
        <f t="shared" si="4"/>
        <v/>
      </c>
      <c r="T25" s="55" t="str">
        <f>IF(D25=[3]プルダウン!$C$4,"直接",IF(D25=[3]プルダウン!$C$5,"直接",IF(D25=[3]プルダウン!$C$6,"直接","間接")))</f>
        <v>間接</v>
      </c>
    </row>
    <row r="26" spans="2:20">
      <c r="B26" s="94"/>
      <c r="C26" s="96"/>
      <c r="D26" s="92"/>
      <c r="E26" s="81" t="str">
        <f>IFERROR(VLOOKUP($B26&amp;$D26,'[3]数式用 (2)'!$F$3:$H$117,3,FALSE),"")</f>
        <v/>
      </c>
      <c r="F26" s="80" t="str">
        <f>IFERROR(INDEX('[3]事業リスト（ＢＤ）'!$K$4:$Q$40,MATCH(B26,'[3]事業リスト（ＢＤ）'!$F$4:$F$40,0),MATCH(D26,'[3]事業リスト（ＢＤ）'!$K$3:$Q$3,0)),"")</f>
        <v/>
      </c>
      <c r="G26" s="95"/>
      <c r="H26" s="95"/>
      <c r="I26" s="91">
        <f t="shared" si="0"/>
        <v>0</v>
      </c>
      <c r="J26" s="95"/>
      <c r="K26" s="95"/>
      <c r="L26" s="95"/>
      <c r="M26" s="88"/>
      <c r="N26" s="87">
        <f t="shared" si="1"/>
        <v>0</v>
      </c>
      <c r="O26" s="86"/>
      <c r="P26" s="76" t="str">
        <f t="shared" si="2"/>
        <v/>
      </c>
      <c r="Q26" s="75" t="str">
        <f t="shared" si="3"/>
        <v/>
      </c>
      <c r="R26" s="85"/>
      <c r="S26" s="75" t="str">
        <f t="shared" si="4"/>
        <v/>
      </c>
      <c r="T26" s="55" t="str">
        <f>IF(D26=[3]プルダウン!$C$4,"直接",IF(D26=[3]プルダウン!$C$5,"直接",IF(D26=[3]プルダウン!$C$6,"直接","間接")))</f>
        <v>間接</v>
      </c>
    </row>
    <row r="27" spans="2:20">
      <c r="B27" s="94"/>
      <c r="C27" s="96"/>
      <c r="D27" s="92"/>
      <c r="E27" s="81" t="str">
        <f>IFERROR(VLOOKUP($B27&amp;$D27,'[3]数式用 (2)'!$F$3:$H$117,3,FALSE),"")</f>
        <v/>
      </c>
      <c r="F27" s="80" t="str">
        <f>IFERROR(INDEX('[3]事業リスト（ＢＤ）'!$K$4:$Q$40,MATCH(B27,'[3]事業リスト（ＢＤ）'!$F$4:$F$40,0),MATCH(D27,'[3]事業リスト（ＢＤ）'!$K$3:$Q$3,0)),"")</f>
        <v/>
      </c>
      <c r="G27" s="95"/>
      <c r="H27" s="95"/>
      <c r="I27" s="91">
        <f t="shared" si="0"/>
        <v>0</v>
      </c>
      <c r="J27" s="97"/>
      <c r="K27" s="95"/>
      <c r="L27" s="95"/>
      <c r="M27" s="88"/>
      <c r="N27" s="87">
        <f t="shared" si="1"/>
        <v>0</v>
      </c>
      <c r="O27" s="86"/>
      <c r="P27" s="76" t="str">
        <f t="shared" si="2"/>
        <v/>
      </c>
      <c r="Q27" s="75" t="str">
        <f t="shared" si="3"/>
        <v/>
      </c>
      <c r="R27" s="85"/>
      <c r="S27" s="75" t="str">
        <f t="shared" si="4"/>
        <v/>
      </c>
      <c r="T27" s="55" t="str">
        <f>IF(D27=[3]プルダウン!$C$4,"直接",IF(D27=[3]プルダウン!$C$5,"直接",IF(D27=[3]プルダウン!$C$6,"直接","間接")))</f>
        <v>間接</v>
      </c>
    </row>
    <row r="28" spans="2:20">
      <c r="B28" s="94"/>
      <c r="C28" s="96"/>
      <c r="D28" s="92"/>
      <c r="E28" s="81" t="str">
        <f>IFERROR(VLOOKUP($B28&amp;$D28,'[3]数式用 (2)'!$F$3:$H$117,3,FALSE),"")</f>
        <v/>
      </c>
      <c r="F28" s="80" t="str">
        <f>IFERROR(INDEX('[3]事業リスト（ＢＤ）'!$K$4:$Q$40,MATCH(B28,'[3]事業リスト（ＢＤ）'!$F$4:$F$40,0),MATCH(D28,'[3]事業リスト（ＢＤ）'!$K$3:$Q$3,0)),"")</f>
        <v/>
      </c>
      <c r="G28" s="95"/>
      <c r="H28" s="95"/>
      <c r="I28" s="91">
        <f t="shared" si="0"/>
        <v>0</v>
      </c>
      <c r="J28" s="95"/>
      <c r="K28" s="95"/>
      <c r="L28" s="95"/>
      <c r="M28" s="88"/>
      <c r="N28" s="87">
        <f t="shared" si="1"/>
        <v>0</v>
      </c>
      <c r="O28" s="86"/>
      <c r="P28" s="76" t="str">
        <f t="shared" si="2"/>
        <v/>
      </c>
      <c r="Q28" s="75" t="str">
        <f t="shared" si="3"/>
        <v/>
      </c>
      <c r="R28" s="85"/>
      <c r="S28" s="75" t="str">
        <f t="shared" si="4"/>
        <v/>
      </c>
      <c r="T28" s="55" t="str">
        <f>IF(D28=[3]プルダウン!$C$4,"直接",IF(D28=[3]プルダウン!$C$5,"直接",IF(D28=[3]プルダウン!$C$6,"直接","間接")))</f>
        <v>間接</v>
      </c>
    </row>
    <row r="29" spans="2:20">
      <c r="B29" s="94"/>
      <c r="C29" s="96"/>
      <c r="D29" s="92"/>
      <c r="E29" s="81" t="str">
        <f>IFERROR(VLOOKUP($B29&amp;$D29,'[3]数式用 (2)'!$F$3:$H$117,3,FALSE),"")</f>
        <v/>
      </c>
      <c r="F29" s="80" t="str">
        <f>IFERROR(INDEX('[3]事業リスト（ＢＤ）'!$K$4:$Q$40,MATCH(B29,'[3]事業リスト（ＢＤ）'!$F$4:$F$40,0),MATCH(D29,'[3]事業リスト（ＢＤ）'!$K$3:$Q$3,0)),"")</f>
        <v/>
      </c>
      <c r="G29" s="95"/>
      <c r="H29" s="95"/>
      <c r="I29" s="91">
        <f t="shared" si="0"/>
        <v>0</v>
      </c>
      <c r="J29" s="95"/>
      <c r="K29" s="95"/>
      <c r="L29" s="95"/>
      <c r="M29" s="88"/>
      <c r="N29" s="87">
        <f t="shared" si="1"/>
        <v>0</v>
      </c>
      <c r="O29" s="86"/>
      <c r="P29" s="76" t="str">
        <f t="shared" si="2"/>
        <v/>
      </c>
      <c r="Q29" s="75" t="str">
        <f t="shared" si="3"/>
        <v/>
      </c>
      <c r="R29" s="85"/>
      <c r="S29" s="75" t="str">
        <f t="shared" si="4"/>
        <v/>
      </c>
      <c r="T29" s="55" t="str">
        <f>IF(D29=[3]プルダウン!$C$4,"直接",IF(D29=[3]プルダウン!$C$5,"直接",IF(D29=[3]プルダウン!$C$6,"直接","間接")))</f>
        <v>間接</v>
      </c>
    </row>
    <row r="30" spans="2:20">
      <c r="B30" s="94"/>
      <c r="C30" s="96"/>
      <c r="D30" s="92"/>
      <c r="E30" s="81" t="str">
        <f>IFERROR(VLOOKUP($B30&amp;$D30,'[3]数式用 (2)'!$F$3:$H$117,3,FALSE),"")</f>
        <v/>
      </c>
      <c r="F30" s="80" t="str">
        <f>IFERROR(INDEX('[3]事業リスト（ＢＤ）'!$K$4:$Q$40,MATCH(B30,'[3]事業リスト（ＢＤ）'!$F$4:$F$40,0),MATCH(D30,'[3]事業リスト（ＢＤ）'!$K$3:$Q$3,0)),"")</f>
        <v/>
      </c>
      <c r="G30" s="95"/>
      <c r="H30" s="95"/>
      <c r="I30" s="91">
        <f t="shared" si="0"/>
        <v>0</v>
      </c>
      <c r="J30" s="95"/>
      <c r="K30" s="95"/>
      <c r="L30" s="95"/>
      <c r="M30" s="88"/>
      <c r="N30" s="87">
        <f t="shared" si="1"/>
        <v>0</v>
      </c>
      <c r="O30" s="86"/>
      <c r="P30" s="76" t="str">
        <f t="shared" si="2"/>
        <v/>
      </c>
      <c r="Q30" s="75" t="str">
        <f t="shared" si="3"/>
        <v/>
      </c>
      <c r="R30" s="85"/>
      <c r="S30" s="75" t="str">
        <f t="shared" si="4"/>
        <v/>
      </c>
      <c r="T30" s="55" t="str">
        <f>IF(D30=[3]プルダウン!$C$4,"直接",IF(D30=[3]プルダウン!$C$5,"直接",IF(D30=[3]プルダウン!$C$6,"直接","間接")))</f>
        <v>間接</v>
      </c>
    </row>
    <row r="31" spans="2:20">
      <c r="B31" s="94"/>
      <c r="C31" s="96"/>
      <c r="D31" s="92"/>
      <c r="E31" s="81" t="str">
        <f>IFERROR(VLOOKUP($B31&amp;$D31,'[3]数式用 (2)'!$F$3:$H$117,3,FALSE),"")</f>
        <v/>
      </c>
      <c r="F31" s="80" t="str">
        <f>IFERROR(INDEX('[3]事業リスト（ＢＤ）'!$K$4:$Q$40,MATCH(B31,'[3]事業リスト（ＢＤ）'!$F$4:$F$40,0),MATCH(D31,'[3]事業リスト（ＢＤ）'!$K$3:$Q$3,0)),"")</f>
        <v/>
      </c>
      <c r="G31" s="95"/>
      <c r="H31" s="95"/>
      <c r="I31" s="91">
        <f t="shared" si="0"/>
        <v>0</v>
      </c>
      <c r="J31" s="95"/>
      <c r="K31" s="95"/>
      <c r="L31" s="95"/>
      <c r="M31" s="88"/>
      <c r="N31" s="87">
        <f t="shared" si="1"/>
        <v>0</v>
      </c>
      <c r="O31" s="86"/>
      <c r="P31" s="76" t="str">
        <f t="shared" si="2"/>
        <v/>
      </c>
      <c r="Q31" s="75" t="str">
        <f t="shared" si="3"/>
        <v/>
      </c>
      <c r="R31" s="85"/>
      <c r="S31" s="75" t="str">
        <f t="shared" si="4"/>
        <v/>
      </c>
      <c r="T31" s="55" t="str">
        <f>IF(D31=[3]プルダウン!$C$4,"直接",IF(D31=[3]プルダウン!$C$5,"直接",IF(D31=[3]プルダウン!$C$6,"直接","間接")))</f>
        <v>間接</v>
      </c>
    </row>
    <row r="32" spans="2:20">
      <c r="B32" s="94"/>
      <c r="C32" s="96"/>
      <c r="D32" s="92"/>
      <c r="E32" s="81" t="str">
        <f>IFERROR(VLOOKUP($B32&amp;$D32,'[3]数式用 (2)'!$F$3:$H$117,3,FALSE),"")</f>
        <v/>
      </c>
      <c r="F32" s="80" t="str">
        <f>IFERROR(INDEX('[3]事業リスト（ＢＤ）'!$K$4:$Q$40,MATCH(B32,'[3]事業リスト（ＢＤ）'!$F$4:$F$40,0),MATCH(D32,'[3]事業リスト（ＢＤ）'!$K$3:$Q$3,0)),"")</f>
        <v/>
      </c>
      <c r="G32" s="95"/>
      <c r="H32" s="95"/>
      <c r="I32" s="91">
        <f t="shared" si="0"/>
        <v>0</v>
      </c>
      <c r="J32" s="95"/>
      <c r="K32" s="95"/>
      <c r="L32" s="95"/>
      <c r="M32" s="88"/>
      <c r="N32" s="87">
        <f t="shared" si="1"/>
        <v>0</v>
      </c>
      <c r="O32" s="86"/>
      <c r="P32" s="76" t="str">
        <f t="shared" si="2"/>
        <v/>
      </c>
      <c r="Q32" s="75" t="str">
        <f t="shared" si="3"/>
        <v/>
      </c>
      <c r="R32" s="85"/>
      <c r="S32" s="75" t="str">
        <f t="shared" si="4"/>
        <v/>
      </c>
      <c r="T32" s="55" t="str">
        <f>IF(D32=[3]プルダウン!$C$4,"直接",IF(D32=[3]プルダウン!$C$5,"直接",IF(D32=[3]プルダウン!$C$6,"直接","間接")))</f>
        <v>間接</v>
      </c>
    </row>
    <row r="33" spans="2:20">
      <c r="B33" s="94"/>
      <c r="C33" s="96"/>
      <c r="D33" s="92"/>
      <c r="E33" s="81" t="str">
        <f>IFERROR(VLOOKUP($B33&amp;$D33,'[3]数式用 (2)'!$F$3:$H$117,3,FALSE),"")</f>
        <v/>
      </c>
      <c r="F33" s="80" t="str">
        <f>IFERROR(INDEX('[3]事業リスト（ＢＤ）'!$K$4:$Q$40,MATCH(B33,'[3]事業リスト（ＢＤ）'!$F$4:$F$40,0),MATCH(D33,'[3]事業リスト（ＢＤ）'!$K$3:$Q$3,0)),"")</f>
        <v/>
      </c>
      <c r="G33" s="95"/>
      <c r="H33" s="95"/>
      <c r="I33" s="91">
        <f t="shared" si="0"/>
        <v>0</v>
      </c>
      <c r="J33" s="95"/>
      <c r="K33" s="95"/>
      <c r="L33" s="95"/>
      <c r="M33" s="88"/>
      <c r="N33" s="87">
        <f t="shared" si="1"/>
        <v>0</v>
      </c>
      <c r="O33" s="86"/>
      <c r="P33" s="76" t="str">
        <f t="shared" si="2"/>
        <v/>
      </c>
      <c r="Q33" s="75" t="str">
        <f t="shared" si="3"/>
        <v/>
      </c>
      <c r="R33" s="85"/>
      <c r="S33" s="75" t="str">
        <f t="shared" si="4"/>
        <v/>
      </c>
      <c r="T33" s="55" t="str">
        <f>IF(D33=[3]プルダウン!$C$4,"直接",IF(D33=[3]プルダウン!$C$5,"直接",IF(D33=[3]プルダウン!$C$6,"直接","間接")))</f>
        <v>間接</v>
      </c>
    </row>
    <row r="34" spans="2:20">
      <c r="B34" s="94"/>
      <c r="C34" s="96"/>
      <c r="D34" s="92"/>
      <c r="E34" s="81" t="str">
        <f>IFERROR(VLOOKUP($B34&amp;$D34,'[3]数式用 (2)'!$F$3:$H$117,3,FALSE),"")</f>
        <v/>
      </c>
      <c r="F34" s="80" t="str">
        <f>IFERROR(INDEX('[3]事業リスト（ＢＤ）'!$K$4:$Q$40,MATCH(B34,'[3]事業リスト（ＢＤ）'!$F$4:$F$40,0),MATCH(D34,'[3]事業リスト（ＢＤ）'!$K$3:$Q$3,0)),"")</f>
        <v/>
      </c>
      <c r="G34" s="95"/>
      <c r="H34" s="95"/>
      <c r="I34" s="91">
        <f t="shared" si="0"/>
        <v>0</v>
      </c>
      <c r="J34" s="95"/>
      <c r="K34" s="95"/>
      <c r="L34" s="95"/>
      <c r="M34" s="88"/>
      <c r="N34" s="87">
        <f t="shared" si="1"/>
        <v>0</v>
      </c>
      <c r="O34" s="86"/>
      <c r="P34" s="76" t="str">
        <f t="shared" si="2"/>
        <v/>
      </c>
      <c r="Q34" s="75" t="str">
        <f t="shared" si="3"/>
        <v/>
      </c>
      <c r="R34" s="85"/>
      <c r="S34" s="75" t="str">
        <f t="shared" si="4"/>
        <v/>
      </c>
      <c r="T34" s="55" t="str">
        <f>IF(D34=[3]プルダウン!$C$4,"直接",IF(D34=[3]プルダウン!$C$5,"直接",IF(D34=[3]プルダウン!$C$6,"直接","間接")))</f>
        <v>間接</v>
      </c>
    </row>
    <row r="35" spans="2:20">
      <c r="B35" s="94"/>
      <c r="C35" s="96"/>
      <c r="D35" s="92"/>
      <c r="E35" s="81" t="str">
        <f>IFERROR(VLOOKUP($B35&amp;$D35,'[3]数式用 (2)'!$F$3:$H$117,3,FALSE),"")</f>
        <v/>
      </c>
      <c r="F35" s="80" t="str">
        <f>IFERROR(INDEX('[3]事業リスト（ＢＤ）'!$K$4:$Q$40,MATCH(B35,'[3]事業リスト（ＢＤ）'!$F$4:$F$40,0),MATCH(D35,'[3]事業リスト（ＢＤ）'!$K$3:$Q$3,0)),"")</f>
        <v/>
      </c>
      <c r="G35" s="95"/>
      <c r="H35" s="95"/>
      <c r="I35" s="91">
        <f t="shared" si="0"/>
        <v>0</v>
      </c>
      <c r="J35" s="95"/>
      <c r="K35" s="95"/>
      <c r="L35" s="95"/>
      <c r="M35" s="88"/>
      <c r="N35" s="87">
        <f t="shared" si="1"/>
        <v>0</v>
      </c>
      <c r="O35" s="86"/>
      <c r="P35" s="76" t="str">
        <f t="shared" si="2"/>
        <v/>
      </c>
      <c r="Q35" s="75" t="str">
        <f t="shared" si="3"/>
        <v/>
      </c>
      <c r="R35" s="85"/>
      <c r="S35" s="75" t="str">
        <f t="shared" si="4"/>
        <v/>
      </c>
      <c r="T35" s="55" t="str">
        <f>IF(D35=[3]プルダウン!$C$4,"直接",IF(D35=[3]プルダウン!$C$5,"直接",IF(D35=[3]プルダウン!$C$6,"直接","間接")))</f>
        <v>間接</v>
      </c>
    </row>
    <row r="36" spans="2:20">
      <c r="B36" s="94"/>
      <c r="C36" s="96"/>
      <c r="D36" s="92"/>
      <c r="E36" s="81" t="str">
        <f>IFERROR(VLOOKUP($B36&amp;$D36,'[3]数式用 (2)'!$F$3:$H$117,3,FALSE),"")</f>
        <v/>
      </c>
      <c r="F36" s="80" t="str">
        <f>IFERROR(INDEX('[3]事業リスト（ＢＤ）'!$K$4:$Q$40,MATCH(B36,'[3]事業リスト（ＢＤ）'!$F$4:$F$40,0),MATCH(D36,'[3]事業リスト（ＢＤ）'!$K$3:$Q$3,0)),"")</f>
        <v/>
      </c>
      <c r="G36" s="95"/>
      <c r="H36" s="95"/>
      <c r="I36" s="91">
        <f t="shared" si="0"/>
        <v>0</v>
      </c>
      <c r="J36" s="95"/>
      <c r="K36" s="95"/>
      <c r="L36" s="95"/>
      <c r="M36" s="88"/>
      <c r="N36" s="87">
        <f t="shared" si="1"/>
        <v>0</v>
      </c>
      <c r="O36" s="86"/>
      <c r="P36" s="76" t="str">
        <f t="shared" si="2"/>
        <v/>
      </c>
      <c r="Q36" s="75" t="str">
        <f t="shared" si="3"/>
        <v/>
      </c>
      <c r="R36" s="85"/>
      <c r="S36" s="75" t="str">
        <f t="shared" si="4"/>
        <v/>
      </c>
      <c r="T36" s="55" t="str">
        <f>IF(D36=[3]プルダウン!$C$4,"直接",IF(D36=[3]プルダウン!$C$5,"直接",IF(D36=[3]プルダウン!$C$6,"直接","間接")))</f>
        <v>間接</v>
      </c>
    </row>
    <row r="37" spans="2:20">
      <c r="B37" s="94"/>
      <c r="C37" s="96"/>
      <c r="D37" s="92"/>
      <c r="E37" s="81" t="str">
        <f>IFERROR(VLOOKUP($B37&amp;$D37,'[3]数式用 (2)'!$F$3:$H$117,3,FALSE),"")</f>
        <v/>
      </c>
      <c r="F37" s="80" t="str">
        <f>IFERROR(INDEX('[3]事業リスト（ＢＤ）'!$K$4:$Q$40,MATCH(B37,'[3]事業リスト（ＢＤ）'!$F$4:$F$40,0),MATCH(D37,'[3]事業リスト（ＢＤ）'!$K$3:$Q$3,0)),"")</f>
        <v/>
      </c>
      <c r="G37" s="95"/>
      <c r="H37" s="95"/>
      <c r="I37" s="91">
        <f t="shared" si="0"/>
        <v>0</v>
      </c>
      <c r="J37" s="95"/>
      <c r="K37" s="95"/>
      <c r="L37" s="95"/>
      <c r="M37" s="88"/>
      <c r="N37" s="87">
        <f t="shared" si="1"/>
        <v>0</v>
      </c>
      <c r="O37" s="86"/>
      <c r="P37" s="76" t="str">
        <f t="shared" si="2"/>
        <v/>
      </c>
      <c r="Q37" s="75" t="str">
        <f t="shared" si="3"/>
        <v/>
      </c>
      <c r="R37" s="85"/>
      <c r="S37" s="75" t="str">
        <f t="shared" si="4"/>
        <v/>
      </c>
      <c r="T37" s="55" t="str">
        <f>IF(D37=[3]プルダウン!$C$4,"直接",IF(D37=[3]プルダウン!$C$5,"直接",IF(D37=[3]プルダウン!$C$6,"直接","間接")))</f>
        <v>間接</v>
      </c>
    </row>
    <row r="38" spans="2:20">
      <c r="B38" s="94"/>
      <c r="C38" s="96"/>
      <c r="D38" s="92"/>
      <c r="E38" s="81" t="str">
        <f>IFERROR(VLOOKUP($B38&amp;$D38,'[3]数式用 (2)'!$F$3:$H$117,3,FALSE),"")</f>
        <v/>
      </c>
      <c r="F38" s="80" t="str">
        <f>IFERROR(INDEX('[3]事業リスト（ＢＤ）'!$K$4:$Q$40,MATCH(B38,'[3]事業リスト（ＢＤ）'!$F$4:$F$40,0),MATCH(D38,'[3]事業リスト（ＢＤ）'!$K$3:$Q$3,0)),"")</f>
        <v/>
      </c>
      <c r="G38" s="95"/>
      <c r="H38" s="95"/>
      <c r="I38" s="91">
        <f t="shared" si="0"/>
        <v>0</v>
      </c>
      <c r="J38" s="95"/>
      <c r="K38" s="95"/>
      <c r="L38" s="95"/>
      <c r="M38" s="88"/>
      <c r="N38" s="87">
        <f t="shared" si="1"/>
        <v>0</v>
      </c>
      <c r="O38" s="86"/>
      <c r="P38" s="76" t="str">
        <f t="shared" si="2"/>
        <v/>
      </c>
      <c r="Q38" s="75" t="str">
        <f t="shared" si="3"/>
        <v/>
      </c>
      <c r="R38" s="85"/>
      <c r="S38" s="75" t="str">
        <f t="shared" si="4"/>
        <v/>
      </c>
      <c r="T38" s="55" t="str">
        <f>IF(D38=[3]プルダウン!$C$4,"直接",IF(D38=[3]プルダウン!$C$5,"直接",IF(D38=[3]プルダウン!$C$6,"直接","間接")))</f>
        <v>間接</v>
      </c>
    </row>
    <row r="39" spans="2:20">
      <c r="B39" s="94"/>
      <c r="C39" s="96"/>
      <c r="D39" s="92"/>
      <c r="E39" s="81" t="str">
        <f>IFERROR(VLOOKUP($B39&amp;$D39,'[3]数式用 (2)'!$F$3:$H$117,3,FALSE),"")</f>
        <v/>
      </c>
      <c r="F39" s="80" t="str">
        <f>IFERROR(INDEX('[3]事業リスト（ＢＤ）'!$K$4:$Q$40,MATCH(B39,'[3]事業リスト（ＢＤ）'!$F$4:$F$40,0),MATCH(D39,'[3]事業リスト（ＢＤ）'!$K$3:$Q$3,0)),"")</f>
        <v/>
      </c>
      <c r="G39" s="95"/>
      <c r="H39" s="95"/>
      <c r="I39" s="91">
        <f t="shared" si="0"/>
        <v>0</v>
      </c>
      <c r="J39" s="95"/>
      <c r="K39" s="95"/>
      <c r="L39" s="95"/>
      <c r="M39" s="88"/>
      <c r="N39" s="87">
        <f t="shared" si="1"/>
        <v>0</v>
      </c>
      <c r="O39" s="86"/>
      <c r="P39" s="76" t="str">
        <f t="shared" si="2"/>
        <v/>
      </c>
      <c r="Q39" s="75" t="str">
        <f t="shared" si="3"/>
        <v/>
      </c>
      <c r="R39" s="85"/>
      <c r="S39" s="75" t="str">
        <f t="shared" si="4"/>
        <v/>
      </c>
      <c r="T39" s="55" t="str">
        <f>IF(D39=[3]プルダウン!$C$4,"直接",IF(D39=[3]プルダウン!$C$5,"直接",IF(D39=[3]プルダウン!$C$6,"直接","間接")))</f>
        <v>間接</v>
      </c>
    </row>
    <row r="40" spans="2:20">
      <c r="B40" s="94"/>
      <c r="C40" s="96"/>
      <c r="D40" s="92"/>
      <c r="E40" s="81" t="str">
        <f>IFERROR(VLOOKUP($B40&amp;$D40,'[3]数式用 (2)'!$F$3:$H$117,3,FALSE),"")</f>
        <v/>
      </c>
      <c r="F40" s="80" t="str">
        <f>IFERROR(INDEX('[3]事業リスト（ＢＤ）'!$K$4:$Q$40,MATCH(B40,'[3]事業リスト（ＢＤ）'!$F$4:$F$40,0),MATCH(D40,'[3]事業リスト（ＢＤ）'!$K$3:$Q$3,0)),"")</f>
        <v/>
      </c>
      <c r="G40" s="95"/>
      <c r="H40" s="95"/>
      <c r="I40" s="91">
        <f t="shared" si="0"/>
        <v>0</v>
      </c>
      <c r="J40" s="95"/>
      <c r="K40" s="95"/>
      <c r="L40" s="95"/>
      <c r="M40" s="88"/>
      <c r="N40" s="87">
        <f t="shared" si="1"/>
        <v>0</v>
      </c>
      <c r="O40" s="86"/>
      <c r="P40" s="76" t="str">
        <f t="shared" si="2"/>
        <v/>
      </c>
      <c r="Q40" s="75" t="str">
        <f t="shared" si="3"/>
        <v/>
      </c>
      <c r="R40" s="85"/>
      <c r="S40" s="75" t="str">
        <f t="shared" si="4"/>
        <v/>
      </c>
      <c r="T40" s="55" t="str">
        <f>IF(D40=[3]プルダウン!$C$4,"直接",IF(D40=[3]プルダウン!$C$5,"直接",IF(D40=[3]プルダウン!$C$6,"直接","間接")))</f>
        <v>間接</v>
      </c>
    </row>
    <row r="41" spans="2:20">
      <c r="B41" s="94"/>
      <c r="C41" s="96"/>
      <c r="D41" s="92"/>
      <c r="E41" s="81" t="str">
        <f>IFERROR(VLOOKUP($B41&amp;$D41,'[3]数式用 (2)'!$F$3:$H$117,3,FALSE),"")</f>
        <v/>
      </c>
      <c r="F41" s="80" t="str">
        <f>IFERROR(INDEX('[3]事業リスト（ＢＤ）'!$K$4:$Q$40,MATCH(B41,'[3]事業リスト（ＢＤ）'!$F$4:$F$40,0),MATCH(D41,'[3]事業リスト（ＢＤ）'!$K$3:$Q$3,0)),"")</f>
        <v/>
      </c>
      <c r="G41" s="95"/>
      <c r="H41" s="95"/>
      <c r="I41" s="91">
        <f t="shared" si="0"/>
        <v>0</v>
      </c>
      <c r="J41" s="95"/>
      <c r="K41" s="95"/>
      <c r="L41" s="95"/>
      <c r="M41" s="88"/>
      <c r="N41" s="87">
        <f t="shared" si="1"/>
        <v>0</v>
      </c>
      <c r="O41" s="86"/>
      <c r="P41" s="76" t="str">
        <f t="shared" si="2"/>
        <v/>
      </c>
      <c r="Q41" s="75" t="str">
        <f t="shared" si="3"/>
        <v/>
      </c>
      <c r="R41" s="85"/>
      <c r="S41" s="75" t="str">
        <f t="shared" si="4"/>
        <v/>
      </c>
      <c r="T41" s="55" t="str">
        <f>IF(D41=[3]プルダウン!$C$4,"直接",IF(D41=[3]プルダウン!$C$5,"直接",IF(D41=[3]プルダウン!$C$6,"直接","間接")))</f>
        <v>間接</v>
      </c>
    </row>
    <row r="42" spans="2:20">
      <c r="B42" s="94"/>
      <c r="C42" s="96"/>
      <c r="D42" s="92"/>
      <c r="E42" s="81" t="str">
        <f>IFERROR(VLOOKUP($B42&amp;$D42,'[3]数式用 (2)'!$F$3:$H$117,3,FALSE),"")</f>
        <v/>
      </c>
      <c r="F42" s="80" t="str">
        <f>IFERROR(INDEX('[3]事業リスト（ＢＤ）'!$K$4:$Q$40,MATCH(B42,'[3]事業リスト（ＢＤ）'!$F$4:$F$40,0),MATCH(D42,'[3]事業リスト（ＢＤ）'!$K$3:$Q$3,0)),"")</f>
        <v/>
      </c>
      <c r="G42" s="95"/>
      <c r="H42" s="95"/>
      <c r="I42" s="91">
        <f t="shared" si="0"/>
        <v>0</v>
      </c>
      <c r="J42" s="95"/>
      <c r="K42" s="95"/>
      <c r="L42" s="95"/>
      <c r="M42" s="88"/>
      <c r="N42" s="87">
        <f t="shared" si="1"/>
        <v>0</v>
      </c>
      <c r="O42" s="86"/>
      <c r="P42" s="76" t="str">
        <f t="shared" si="2"/>
        <v/>
      </c>
      <c r="Q42" s="75" t="str">
        <f t="shared" si="3"/>
        <v/>
      </c>
      <c r="R42" s="85"/>
      <c r="S42" s="75" t="str">
        <f t="shared" si="4"/>
        <v/>
      </c>
      <c r="T42" s="55" t="str">
        <f>IF(D42=[3]プルダウン!$C$4,"直接",IF(D42=[3]プルダウン!$C$5,"直接",IF(D42=[3]プルダウン!$C$6,"直接","間接")))</f>
        <v>間接</v>
      </c>
    </row>
    <row r="43" spans="2:20">
      <c r="B43" s="94"/>
      <c r="C43" s="96"/>
      <c r="D43" s="92"/>
      <c r="E43" s="81" t="str">
        <f>IFERROR(VLOOKUP($B43&amp;$D43,'[3]数式用 (2)'!$F$3:$H$117,3,FALSE),"")</f>
        <v/>
      </c>
      <c r="F43" s="80" t="str">
        <f>IFERROR(INDEX('[3]事業リスト（ＢＤ）'!$K$4:$Q$40,MATCH(B43,'[3]事業リスト（ＢＤ）'!$F$4:$F$40,0),MATCH(D43,'[3]事業リスト（ＢＤ）'!$K$3:$Q$3,0)),"")</f>
        <v/>
      </c>
      <c r="G43" s="95"/>
      <c r="H43" s="95"/>
      <c r="I43" s="91">
        <f t="shared" si="0"/>
        <v>0</v>
      </c>
      <c r="J43" s="95"/>
      <c r="K43" s="95"/>
      <c r="L43" s="95"/>
      <c r="M43" s="88"/>
      <c r="N43" s="87">
        <f t="shared" si="1"/>
        <v>0</v>
      </c>
      <c r="O43" s="86"/>
      <c r="P43" s="76" t="str">
        <f t="shared" si="2"/>
        <v/>
      </c>
      <c r="Q43" s="75" t="str">
        <f t="shared" si="3"/>
        <v/>
      </c>
      <c r="R43" s="85"/>
      <c r="S43" s="75" t="str">
        <f t="shared" si="4"/>
        <v/>
      </c>
      <c r="T43" s="55" t="str">
        <f>IF(D43=[3]プルダウン!$C$4,"直接",IF(D43=[3]プルダウン!$C$5,"直接",IF(D43=[3]プルダウン!$C$6,"直接","間接")))</f>
        <v>間接</v>
      </c>
    </row>
    <row r="44" spans="2:20">
      <c r="B44" s="94"/>
      <c r="C44" s="96"/>
      <c r="D44" s="92"/>
      <c r="E44" s="81" t="str">
        <f>IFERROR(VLOOKUP($B44&amp;$D44,'[3]数式用 (2)'!$F$3:$H$117,3,FALSE),"")</f>
        <v/>
      </c>
      <c r="F44" s="80" t="str">
        <f>IFERROR(INDEX('[3]事業リスト（ＢＤ）'!$K$4:$Q$40,MATCH(B44,'[3]事業リスト（ＢＤ）'!$F$4:$F$40,0),MATCH(D44,'[3]事業リスト（ＢＤ）'!$K$3:$Q$3,0)),"")</f>
        <v/>
      </c>
      <c r="G44" s="95"/>
      <c r="H44" s="95"/>
      <c r="I44" s="91">
        <f t="shared" si="0"/>
        <v>0</v>
      </c>
      <c r="J44" s="95"/>
      <c r="K44" s="95"/>
      <c r="L44" s="95"/>
      <c r="M44" s="88"/>
      <c r="N44" s="87">
        <f t="shared" si="1"/>
        <v>0</v>
      </c>
      <c r="O44" s="86"/>
      <c r="P44" s="76" t="str">
        <f t="shared" si="2"/>
        <v/>
      </c>
      <c r="Q44" s="75" t="str">
        <f t="shared" si="3"/>
        <v/>
      </c>
      <c r="R44" s="85"/>
      <c r="S44" s="75" t="str">
        <f t="shared" si="4"/>
        <v/>
      </c>
      <c r="T44" s="55" t="str">
        <f>IF(D44=[3]プルダウン!$C$4,"直接",IF(D44=[3]プルダウン!$C$5,"直接",IF(D44=[3]プルダウン!$C$6,"直接","間接")))</f>
        <v>間接</v>
      </c>
    </row>
    <row r="45" spans="2:20">
      <c r="B45" s="94"/>
      <c r="C45" s="96"/>
      <c r="D45" s="92"/>
      <c r="E45" s="81" t="str">
        <f>IFERROR(VLOOKUP($B45&amp;$D45,'[3]数式用 (2)'!$F$3:$H$117,3,FALSE),"")</f>
        <v/>
      </c>
      <c r="F45" s="80" t="str">
        <f>IFERROR(INDEX('[3]事業リスト（ＢＤ）'!$K$4:$Q$40,MATCH(B45,'[3]事業リスト（ＢＤ）'!$F$4:$F$40,0),MATCH(D45,'[3]事業リスト（ＢＤ）'!$K$3:$Q$3,0)),"")</f>
        <v/>
      </c>
      <c r="G45" s="95"/>
      <c r="H45" s="95"/>
      <c r="I45" s="91">
        <f t="shared" si="0"/>
        <v>0</v>
      </c>
      <c r="J45" s="95"/>
      <c r="K45" s="95"/>
      <c r="L45" s="95"/>
      <c r="M45" s="88"/>
      <c r="N45" s="87">
        <f t="shared" si="1"/>
        <v>0</v>
      </c>
      <c r="O45" s="86"/>
      <c r="P45" s="76" t="str">
        <f t="shared" si="2"/>
        <v/>
      </c>
      <c r="Q45" s="75" t="str">
        <f t="shared" si="3"/>
        <v/>
      </c>
      <c r="R45" s="85"/>
      <c r="S45" s="75" t="str">
        <f t="shared" si="4"/>
        <v/>
      </c>
      <c r="T45" s="55" t="str">
        <f>IF(D45=[3]プルダウン!$C$4,"直接",IF(D45=[3]プルダウン!$C$5,"直接",IF(D45=[3]プルダウン!$C$6,"直接","間接")))</f>
        <v>間接</v>
      </c>
    </row>
    <row r="46" spans="2:20">
      <c r="B46" s="94"/>
      <c r="C46" s="96"/>
      <c r="D46" s="92"/>
      <c r="E46" s="81" t="str">
        <f>IFERROR(VLOOKUP($B46&amp;$D46,'[3]数式用 (2)'!$F$3:$H$117,3,FALSE),"")</f>
        <v/>
      </c>
      <c r="F46" s="80" t="str">
        <f>IFERROR(INDEX('[3]事業リスト（ＢＤ）'!$K$4:$Q$40,MATCH(B46,'[3]事業リスト（ＢＤ）'!$F$4:$F$40,0),MATCH(D46,'[3]事業リスト（ＢＤ）'!$K$3:$Q$3,0)),"")</f>
        <v/>
      </c>
      <c r="G46" s="95"/>
      <c r="H46" s="95"/>
      <c r="I46" s="91">
        <f t="shared" si="0"/>
        <v>0</v>
      </c>
      <c r="J46" s="95"/>
      <c r="K46" s="95"/>
      <c r="L46" s="95"/>
      <c r="M46" s="88"/>
      <c r="N46" s="87">
        <f t="shared" si="1"/>
        <v>0</v>
      </c>
      <c r="O46" s="86"/>
      <c r="P46" s="76" t="str">
        <f t="shared" si="2"/>
        <v/>
      </c>
      <c r="Q46" s="75" t="str">
        <f t="shared" si="3"/>
        <v/>
      </c>
      <c r="R46" s="85"/>
      <c r="S46" s="75" t="str">
        <f t="shared" si="4"/>
        <v/>
      </c>
      <c r="T46" s="55" t="str">
        <f>IF(D46=[3]プルダウン!$C$4,"直接",IF(D46=[3]プルダウン!$C$5,"直接",IF(D46=[3]プルダウン!$C$6,"直接","間接")))</f>
        <v>間接</v>
      </c>
    </row>
    <row r="47" spans="2:20">
      <c r="B47" s="94"/>
      <c r="C47" s="96"/>
      <c r="D47" s="92"/>
      <c r="E47" s="81" t="str">
        <f>IFERROR(VLOOKUP($B47&amp;$D47,'[3]数式用 (2)'!$F$3:$H$117,3,FALSE),"")</f>
        <v/>
      </c>
      <c r="F47" s="80" t="str">
        <f>IFERROR(INDEX('[3]事業リスト（ＢＤ）'!$K$4:$Q$40,MATCH(B47,'[3]事業リスト（ＢＤ）'!$F$4:$F$40,0),MATCH(D47,'[3]事業リスト（ＢＤ）'!$K$3:$Q$3,0)),"")</f>
        <v/>
      </c>
      <c r="G47" s="95"/>
      <c r="H47" s="95"/>
      <c r="I47" s="91">
        <f t="shared" si="0"/>
        <v>0</v>
      </c>
      <c r="J47" s="95"/>
      <c r="K47" s="95"/>
      <c r="L47" s="95"/>
      <c r="M47" s="88"/>
      <c r="N47" s="87">
        <f t="shared" si="1"/>
        <v>0</v>
      </c>
      <c r="O47" s="86"/>
      <c r="P47" s="76" t="str">
        <f t="shared" si="2"/>
        <v/>
      </c>
      <c r="Q47" s="75" t="str">
        <f t="shared" si="3"/>
        <v/>
      </c>
      <c r="R47" s="85"/>
      <c r="S47" s="75" t="str">
        <f t="shared" si="4"/>
        <v/>
      </c>
      <c r="T47" s="55" t="str">
        <f>IF(D47=[3]プルダウン!$C$4,"直接",IF(D47=[3]プルダウン!$C$5,"直接",IF(D47=[3]プルダウン!$C$6,"直接","間接")))</f>
        <v>間接</v>
      </c>
    </row>
    <row r="48" spans="2:20">
      <c r="B48" s="94"/>
      <c r="C48" s="96"/>
      <c r="D48" s="92"/>
      <c r="E48" s="81" t="str">
        <f>IFERROR(VLOOKUP($B48&amp;$D48,'[3]数式用 (2)'!$F$3:$H$117,3,FALSE),"")</f>
        <v/>
      </c>
      <c r="F48" s="80" t="str">
        <f>IFERROR(INDEX('[3]事業リスト（ＢＤ）'!$K$4:$Q$40,MATCH(B48,'[3]事業リスト（ＢＤ）'!$F$4:$F$40,0),MATCH(D48,'[3]事業リスト（ＢＤ）'!$K$3:$Q$3,0)),"")</f>
        <v/>
      </c>
      <c r="G48" s="95"/>
      <c r="H48" s="95"/>
      <c r="I48" s="91">
        <f t="shared" si="0"/>
        <v>0</v>
      </c>
      <c r="J48" s="95"/>
      <c r="K48" s="95"/>
      <c r="L48" s="95"/>
      <c r="M48" s="88"/>
      <c r="N48" s="87">
        <f t="shared" si="1"/>
        <v>0</v>
      </c>
      <c r="O48" s="86"/>
      <c r="P48" s="76" t="str">
        <f t="shared" si="2"/>
        <v/>
      </c>
      <c r="Q48" s="75" t="str">
        <f t="shared" si="3"/>
        <v/>
      </c>
      <c r="R48" s="85"/>
      <c r="S48" s="75" t="str">
        <f t="shared" si="4"/>
        <v/>
      </c>
      <c r="T48" s="55" t="str">
        <f>IF(D48=[3]プルダウン!$C$4,"直接",IF(D48=[3]プルダウン!$C$5,"直接",IF(D48=[3]プルダウン!$C$6,"直接","間接")))</f>
        <v>間接</v>
      </c>
    </row>
    <row r="49" spans="1:20">
      <c r="B49" s="94"/>
      <c r="C49" s="96"/>
      <c r="D49" s="92"/>
      <c r="E49" s="81" t="str">
        <f>IFERROR(VLOOKUP($B49&amp;$D49,'[3]数式用 (2)'!$F$3:$H$117,3,FALSE),"")</f>
        <v/>
      </c>
      <c r="F49" s="80" t="str">
        <f>IFERROR(INDEX('[3]事業リスト（ＢＤ）'!$K$4:$Q$40,MATCH(B49,'[3]事業リスト（ＢＤ）'!$F$4:$F$40,0),MATCH(D49,'[3]事業リスト（ＢＤ）'!$K$3:$Q$3,0)),"")</f>
        <v/>
      </c>
      <c r="G49" s="95"/>
      <c r="H49" s="95"/>
      <c r="I49" s="91">
        <f t="shared" si="0"/>
        <v>0</v>
      </c>
      <c r="J49" s="95"/>
      <c r="K49" s="95"/>
      <c r="L49" s="95"/>
      <c r="M49" s="88"/>
      <c r="N49" s="87">
        <f t="shared" si="1"/>
        <v>0</v>
      </c>
      <c r="O49" s="86"/>
      <c r="P49" s="76" t="str">
        <f t="shared" si="2"/>
        <v/>
      </c>
      <c r="Q49" s="75" t="str">
        <f t="shared" si="3"/>
        <v/>
      </c>
      <c r="R49" s="85"/>
      <c r="S49" s="75" t="str">
        <f t="shared" si="4"/>
        <v/>
      </c>
      <c r="T49" s="55" t="str">
        <f>IF(D49=[3]プルダウン!$C$4,"直接",IF(D49=[3]プルダウン!$C$5,"直接",IF(D49=[3]プルダウン!$C$6,"直接","間接")))</f>
        <v>間接</v>
      </c>
    </row>
    <row r="50" spans="1:20">
      <c r="B50" s="94"/>
      <c r="C50" s="96"/>
      <c r="D50" s="92"/>
      <c r="E50" s="81" t="str">
        <f>IFERROR(VLOOKUP($B50&amp;$D50,'[3]数式用 (2)'!$F$3:$H$117,3,FALSE),"")</f>
        <v/>
      </c>
      <c r="F50" s="80" t="str">
        <f>IFERROR(INDEX('[3]事業リスト（ＢＤ）'!$K$4:$Q$40,MATCH(B50,'[3]事業リスト（ＢＤ）'!$F$4:$F$40,0),MATCH(D50,'[3]事業リスト（ＢＤ）'!$K$3:$Q$3,0)),"")</f>
        <v/>
      </c>
      <c r="G50" s="95"/>
      <c r="H50" s="95"/>
      <c r="I50" s="91">
        <f t="shared" si="0"/>
        <v>0</v>
      </c>
      <c r="J50" s="95"/>
      <c r="K50" s="95"/>
      <c r="L50" s="95"/>
      <c r="M50" s="88"/>
      <c r="N50" s="87">
        <f t="shared" si="1"/>
        <v>0</v>
      </c>
      <c r="O50" s="86"/>
      <c r="P50" s="76" t="str">
        <f t="shared" si="2"/>
        <v/>
      </c>
      <c r="Q50" s="75" t="str">
        <f t="shared" si="3"/>
        <v/>
      </c>
      <c r="R50" s="85"/>
      <c r="S50" s="75" t="str">
        <f t="shared" si="4"/>
        <v/>
      </c>
      <c r="T50" s="55" t="str">
        <f>IF(D50=[3]プルダウン!$C$4,"直接",IF(D50=[3]プルダウン!$C$5,"直接",IF(D50=[3]プルダウン!$C$6,"直接","間接")))</f>
        <v>間接</v>
      </c>
    </row>
    <row r="51" spans="1:20">
      <c r="B51" s="94"/>
      <c r="C51" s="96"/>
      <c r="D51" s="92"/>
      <c r="E51" s="81" t="str">
        <f>IFERROR(VLOOKUP($B51&amp;$D51,'[3]数式用 (2)'!$F$3:$H$117,3,FALSE),"")</f>
        <v/>
      </c>
      <c r="F51" s="80" t="str">
        <f>IFERROR(INDEX('[3]事業リスト（ＢＤ）'!$K$4:$Q$40,MATCH(B51,'[3]事業リスト（ＢＤ）'!$F$4:$F$40,0),MATCH(D51,'[3]事業リスト（ＢＤ）'!$K$3:$Q$3,0)),"")</f>
        <v/>
      </c>
      <c r="G51" s="95"/>
      <c r="H51" s="95"/>
      <c r="I51" s="91">
        <f t="shared" si="0"/>
        <v>0</v>
      </c>
      <c r="J51" s="95"/>
      <c r="K51" s="95"/>
      <c r="L51" s="95"/>
      <c r="M51" s="88"/>
      <c r="N51" s="87">
        <f t="shared" si="1"/>
        <v>0</v>
      </c>
      <c r="O51" s="86"/>
      <c r="P51" s="76" t="str">
        <f t="shared" si="2"/>
        <v/>
      </c>
      <c r="Q51" s="75" t="str">
        <f t="shared" si="3"/>
        <v/>
      </c>
      <c r="R51" s="85"/>
      <c r="S51" s="75" t="str">
        <f t="shared" si="4"/>
        <v/>
      </c>
      <c r="T51" s="55" t="str">
        <f>IF(D51=[3]プルダウン!$C$4,"直接",IF(D51=[3]プルダウン!$C$5,"直接",IF(D51=[3]プルダウン!$C$6,"直接","間接")))</f>
        <v>間接</v>
      </c>
    </row>
    <row r="52" spans="1:20">
      <c r="B52" s="94"/>
      <c r="C52" s="93"/>
      <c r="D52" s="92"/>
      <c r="E52" s="81" t="str">
        <f>IFERROR(VLOOKUP($B52&amp;$D52,'[3]数式用 (2)'!$F$3:$H$117,3,FALSE),"")</f>
        <v/>
      </c>
      <c r="F52" s="80" t="str">
        <f>IFERROR(INDEX('[3]事業リスト（ＢＤ）'!$K$4:$Q$40,MATCH(B52,'[3]事業リスト（ＢＤ）'!$F$4:$F$40,0),MATCH(D52,'[3]事業リスト（ＢＤ）'!$K$3:$Q$3,0)),"")</f>
        <v/>
      </c>
      <c r="G52" s="89"/>
      <c r="H52" s="89"/>
      <c r="I52" s="91">
        <f t="shared" si="0"/>
        <v>0</v>
      </c>
      <c r="J52" s="90"/>
      <c r="K52" s="89"/>
      <c r="L52" s="89"/>
      <c r="M52" s="88"/>
      <c r="N52" s="87">
        <f t="shared" si="1"/>
        <v>0</v>
      </c>
      <c r="O52" s="86" t="str">
        <f>IFERROR(HLOOKUP(D52,#REF!,2,FALSE),"")</f>
        <v/>
      </c>
      <c r="P52" s="76" t="str">
        <f t="shared" si="2"/>
        <v/>
      </c>
      <c r="Q52" s="75" t="str">
        <f t="shared" si="3"/>
        <v/>
      </c>
      <c r="R52" s="85"/>
      <c r="S52" s="75" t="str">
        <f t="shared" si="4"/>
        <v/>
      </c>
      <c r="T52" s="55" t="str">
        <f>IF(D52=[3]プルダウン!$C$4,"直接",IF(D52=[3]プルダウン!$C$5,"直接",IF(D52=[3]プルダウン!$C$6,"直接","間接")))</f>
        <v>間接</v>
      </c>
    </row>
    <row r="53" spans="1:20" ht="13.5" thickBot="1">
      <c r="B53" s="84"/>
      <c r="C53" s="83"/>
      <c r="D53" s="82"/>
      <c r="E53" s="81"/>
      <c r="F53" s="80"/>
      <c r="G53" s="78"/>
      <c r="H53" s="78"/>
      <c r="I53" s="78"/>
      <c r="J53" s="78"/>
      <c r="K53" s="78"/>
      <c r="L53" s="78"/>
      <c r="M53" s="79"/>
      <c r="N53" s="78"/>
      <c r="O53" s="78"/>
      <c r="P53" s="78" t="str">
        <f t="shared" si="2"/>
        <v/>
      </c>
      <c r="Q53" s="77" t="str">
        <f t="shared" si="3"/>
        <v/>
      </c>
      <c r="R53" s="76"/>
      <c r="S53" s="75"/>
      <c r="T53" s="55" t="str">
        <f>IF(D53=[3]プルダウン!$C$4,"直接",IF(D53=[3]プルダウン!$C$5,"直接",IF(D53=[3]プルダウン!$C$6,"直接","間接")))</f>
        <v>間接</v>
      </c>
    </row>
    <row r="54" spans="1:20" ht="13.5" thickTop="1">
      <c r="B54" s="74" t="s">
        <v>48</v>
      </c>
      <c r="C54" s="73">
        <f>SUBTOTAL(3,C7:C52)</f>
        <v>0</v>
      </c>
      <c r="D54" s="72"/>
      <c r="E54" s="72"/>
      <c r="F54" s="71"/>
      <c r="G54" s="70">
        <f t="shared" ref="G54:S54" si="5">SUBTOTAL(9,G7:G52)</f>
        <v>0</v>
      </c>
      <c r="H54" s="70">
        <f t="shared" si="5"/>
        <v>0</v>
      </c>
      <c r="I54" s="70">
        <f t="shared" si="5"/>
        <v>0</v>
      </c>
      <c r="J54" s="70">
        <f t="shared" si="5"/>
        <v>0</v>
      </c>
      <c r="K54" s="70">
        <f t="shared" si="5"/>
        <v>0</v>
      </c>
      <c r="L54" s="70">
        <f t="shared" si="5"/>
        <v>0</v>
      </c>
      <c r="M54" s="70">
        <f t="shared" si="5"/>
        <v>0</v>
      </c>
      <c r="N54" s="70">
        <f t="shared" si="5"/>
        <v>0</v>
      </c>
      <c r="O54" s="70">
        <f t="shared" si="5"/>
        <v>0</v>
      </c>
      <c r="P54" s="70">
        <f t="shared" si="5"/>
        <v>0</v>
      </c>
      <c r="Q54" s="70">
        <f t="shared" si="5"/>
        <v>0</v>
      </c>
      <c r="R54" s="70">
        <f t="shared" si="5"/>
        <v>0</v>
      </c>
      <c r="S54" s="70">
        <f t="shared" si="5"/>
        <v>0</v>
      </c>
    </row>
    <row r="57" spans="1:20">
      <c r="A57" s="69"/>
      <c r="B57" s="69"/>
      <c r="C57" s="69"/>
      <c r="G57" s="16"/>
      <c r="P57" s="65"/>
      <c r="R57" s="65"/>
      <c r="S57" s="65"/>
    </row>
    <row r="58" spans="1:20">
      <c r="A58" s="132"/>
      <c r="B58" s="66"/>
      <c r="C58" s="66"/>
      <c r="G58" s="61"/>
      <c r="P58" s="62"/>
      <c r="R58" s="62"/>
      <c r="S58" s="61"/>
    </row>
    <row r="59" spans="1:20">
      <c r="A59" s="132"/>
      <c r="B59" s="64"/>
      <c r="C59" s="64"/>
      <c r="G59" s="61"/>
      <c r="P59" s="61"/>
      <c r="R59" s="61"/>
      <c r="S59" s="61"/>
    </row>
    <row r="60" spans="1:20">
      <c r="A60" s="132"/>
      <c r="B60" s="64"/>
      <c r="C60" s="64"/>
      <c r="G60" s="61"/>
      <c r="P60" s="62"/>
      <c r="R60" s="62"/>
      <c r="S60" s="61"/>
    </row>
    <row r="61" spans="1:20">
      <c r="A61" s="132"/>
      <c r="B61" s="64"/>
      <c r="C61" s="64"/>
      <c r="G61" s="61"/>
      <c r="P61" s="62"/>
      <c r="R61" s="62"/>
      <c r="S61" s="61"/>
    </row>
    <row r="62" spans="1:20">
      <c r="A62" s="132"/>
      <c r="B62" s="64"/>
      <c r="C62" s="67"/>
      <c r="G62" s="61"/>
      <c r="P62" s="62"/>
      <c r="R62" s="62"/>
      <c r="S62" s="61"/>
    </row>
    <row r="63" spans="1:20">
      <c r="A63" s="132"/>
      <c r="B63" s="64"/>
      <c r="C63" s="67"/>
      <c r="G63" s="61"/>
      <c r="P63" s="62"/>
      <c r="R63" s="62"/>
      <c r="S63" s="61"/>
    </row>
    <row r="64" spans="1:20">
      <c r="A64" s="132"/>
      <c r="B64" s="64"/>
      <c r="C64" s="64"/>
      <c r="G64" s="61"/>
      <c r="P64" s="62"/>
      <c r="R64" s="62"/>
      <c r="S64" s="61"/>
    </row>
    <row r="65" spans="1:19">
      <c r="A65" s="132"/>
      <c r="B65" s="64"/>
      <c r="C65" s="64"/>
      <c r="G65" s="61"/>
      <c r="P65" s="62"/>
      <c r="R65" s="62"/>
      <c r="S65" s="61"/>
    </row>
    <row r="66" spans="1:19">
      <c r="A66" s="132"/>
      <c r="B66" s="64"/>
      <c r="C66" s="68"/>
      <c r="G66" s="61"/>
      <c r="P66" s="62"/>
      <c r="R66" s="62"/>
      <c r="S66" s="61"/>
    </row>
    <row r="67" spans="1:19">
      <c r="A67" s="132"/>
      <c r="B67" s="64"/>
      <c r="C67" s="68"/>
      <c r="G67" s="61"/>
      <c r="P67" s="62"/>
      <c r="R67" s="62"/>
      <c r="S67" s="61"/>
    </row>
    <row r="68" spans="1:19">
      <c r="A68" s="132"/>
      <c r="B68" s="1"/>
      <c r="C68" s="16"/>
      <c r="G68" s="61"/>
      <c r="P68" s="61"/>
      <c r="R68" s="61"/>
      <c r="S68" s="61"/>
    </row>
    <row r="69" spans="1:19">
      <c r="A69" s="132"/>
      <c r="B69" s="66"/>
      <c r="C69" s="66"/>
      <c r="G69" s="61"/>
      <c r="P69" s="62"/>
      <c r="R69" s="62"/>
      <c r="S69" s="61"/>
    </row>
    <row r="70" spans="1:19">
      <c r="A70" s="132"/>
      <c r="B70" s="64"/>
      <c r="C70" s="67"/>
      <c r="G70" s="61"/>
      <c r="P70" s="61"/>
      <c r="R70" s="61"/>
      <c r="S70" s="61"/>
    </row>
    <row r="71" spans="1:19">
      <c r="A71" s="132"/>
      <c r="B71" s="64"/>
      <c r="C71" s="67"/>
      <c r="G71" s="61"/>
      <c r="P71" s="62"/>
      <c r="R71" s="62"/>
      <c r="S71" s="61"/>
    </row>
    <row r="72" spans="1:19">
      <c r="A72" s="132"/>
      <c r="B72" s="1"/>
      <c r="C72" s="16"/>
      <c r="G72" s="61"/>
      <c r="P72" s="61"/>
      <c r="R72" s="61"/>
      <c r="S72" s="61"/>
    </row>
    <row r="73" spans="1:19">
      <c r="A73" s="132"/>
      <c r="B73" s="66"/>
      <c r="C73" s="66"/>
      <c r="G73" s="61"/>
      <c r="P73" s="62"/>
      <c r="R73" s="62"/>
      <c r="S73" s="61"/>
    </row>
    <row r="74" spans="1:19">
      <c r="A74" s="132"/>
      <c r="B74" s="133"/>
      <c r="C74" s="133"/>
      <c r="G74" s="61"/>
      <c r="P74" s="62"/>
      <c r="R74" s="62"/>
      <c r="S74" s="61"/>
    </row>
    <row r="75" spans="1:19">
      <c r="A75" s="132"/>
      <c r="B75" s="64"/>
      <c r="C75" s="64"/>
      <c r="G75" s="61"/>
      <c r="P75" s="61"/>
      <c r="R75" s="61"/>
      <c r="S75" s="61"/>
    </row>
    <row r="76" spans="1:19">
      <c r="A76" s="132"/>
      <c r="B76" s="64"/>
      <c r="C76" s="64"/>
      <c r="G76" s="61"/>
      <c r="P76" s="62"/>
      <c r="R76" s="62"/>
      <c r="S76" s="61"/>
    </row>
    <row r="77" spans="1:19">
      <c r="A77" s="132"/>
      <c r="B77" s="64"/>
      <c r="C77" s="64"/>
      <c r="G77" s="61"/>
      <c r="P77" s="62"/>
      <c r="R77" s="62"/>
      <c r="S77" s="61"/>
    </row>
    <row r="78" spans="1:19">
      <c r="A78" s="132"/>
      <c r="B78" s="64"/>
      <c r="C78" s="64"/>
      <c r="G78" s="61"/>
      <c r="P78" s="62"/>
      <c r="R78" s="62"/>
      <c r="S78" s="61"/>
    </row>
    <row r="79" spans="1:19">
      <c r="A79" s="132"/>
      <c r="B79" s="1"/>
      <c r="C79" s="16"/>
      <c r="G79" s="61"/>
      <c r="P79" s="61"/>
      <c r="R79" s="61"/>
      <c r="S79" s="61"/>
    </row>
    <row r="80" spans="1:19">
      <c r="A80" s="132"/>
      <c r="B80" s="66"/>
      <c r="C80" s="66"/>
      <c r="G80" s="61"/>
      <c r="P80" s="61"/>
      <c r="R80" s="61"/>
      <c r="S80" s="61"/>
    </row>
    <row r="81" spans="1:19">
      <c r="A81" s="132"/>
      <c r="B81" s="64"/>
      <c r="C81" s="64"/>
      <c r="G81" s="61"/>
      <c r="P81" s="61"/>
      <c r="R81" s="61"/>
      <c r="S81" s="61"/>
    </row>
    <row r="82" spans="1:19">
      <c r="A82" s="132"/>
      <c r="B82" s="64"/>
      <c r="C82" s="64"/>
      <c r="G82" s="61"/>
      <c r="P82" s="61"/>
      <c r="R82" s="61"/>
      <c r="S82" s="61"/>
    </row>
    <row r="83" spans="1:19">
      <c r="A83" s="132"/>
      <c r="B83" s="64"/>
      <c r="C83" s="16"/>
      <c r="G83" s="61"/>
      <c r="P83" s="61"/>
      <c r="R83" s="61"/>
      <c r="S83" s="61"/>
    </row>
    <row r="84" spans="1:19">
      <c r="A84" s="132"/>
      <c r="B84" s="66"/>
      <c r="C84" s="66"/>
      <c r="G84" s="61"/>
      <c r="P84" s="62"/>
      <c r="R84" s="62"/>
      <c r="S84" s="61"/>
    </row>
    <row r="85" spans="1:19">
      <c r="A85" s="132"/>
      <c r="B85" s="66"/>
      <c r="C85" s="66"/>
      <c r="G85" s="61"/>
      <c r="P85" s="62"/>
      <c r="R85" s="62"/>
      <c r="S85" s="61"/>
    </row>
    <row r="86" spans="1:19">
      <c r="A86" s="132"/>
      <c r="B86" s="64"/>
      <c r="C86" s="64"/>
      <c r="G86" s="61"/>
      <c r="P86" s="61"/>
      <c r="R86" s="61"/>
      <c r="S86" s="61"/>
    </row>
    <row r="87" spans="1:19">
      <c r="A87" s="132"/>
      <c r="B87" s="64"/>
      <c r="C87" s="64"/>
      <c r="G87" s="61"/>
      <c r="P87" s="62"/>
      <c r="R87" s="62"/>
      <c r="S87" s="61"/>
    </row>
    <row r="88" spans="1:19">
      <c r="A88" s="132"/>
      <c r="B88" s="64"/>
      <c r="C88" s="67"/>
      <c r="G88" s="61"/>
      <c r="P88" s="62"/>
      <c r="R88" s="62"/>
      <c r="S88" s="61"/>
    </row>
    <row r="89" spans="1:19">
      <c r="A89" s="132"/>
      <c r="B89" s="64"/>
      <c r="C89" s="67"/>
      <c r="G89" s="61"/>
      <c r="P89" s="62"/>
      <c r="R89" s="62"/>
      <c r="S89" s="61"/>
    </row>
    <row r="90" spans="1:19">
      <c r="A90" s="132"/>
      <c r="B90" s="64"/>
      <c r="C90" s="67"/>
      <c r="G90" s="61"/>
      <c r="P90" s="62"/>
      <c r="R90" s="62"/>
      <c r="S90" s="61"/>
    </row>
    <row r="91" spans="1:19">
      <c r="A91" s="132"/>
      <c r="B91" s="64"/>
      <c r="C91" s="64"/>
      <c r="G91" s="61"/>
      <c r="P91" s="62"/>
      <c r="R91" s="62"/>
      <c r="S91" s="61"/>
    </row>
    <row r="92" spans="1:19">
      <c r="A92" s="132"/>
      <c r="B92" s="28"/>
      <c r="C92" s="28"/>
      <c r="G92" s="61"/>
      <c r="P92" s="62"/>
      <c r="R92" s="62"/>
      <c r="S92" s="61"/>
    </row>
    <row r="93" spans="1:19">
      <c r="A93" s="132"/>
      <c r="B93" s="1"/>
      <c r="C93" s="16"/>
      <c r="G93" s="61"/>
      <c r="P93" s="61"/>
      <c r="R93" s="61"/>
      <c r="S93" s="61"/>
    </row>
    <row r="94" spans="1:19">
      <c r="A94" s="132"/>
      <c r="B94" s="28"/>
      <c r="C94" s="64"/>
      <c r="G94" s="61"/>
      <c r="P94" s="61"/>
      <c r="R94" s="61"/>
      <c r="S94" s="61"/>
    </row>
    <row r="95" spans="1:19">
      <c r="A95" s="132"/>
      <c r="B95" s="28"/>
      <c r="C95" s="64"/>
      <c r="G95" s="61"/>
      <c r="P95" s="61"/>
      <c r="R95" s="61"/>
      <c r="S95" s="61"/>
    </row>
    <row r="96" spans="1:19">
      <c r="A96" s="132"/>
      <c r="B96" s="28"/>
      <c r="C96" s="64"/>
      <c r="G96" s="61"/>
      <c r="P96" s="61"/>
      <c r="R96" s="61"/>
      <c r="S96" s="61"/>
    </row>
    <row r="97" spans="1:19">
      <c r="A97" s="132"/>
      <c r="B97" s="28"/>
      <c r="C97" s="65"/>
      <c r="G97" s="61"/>
      <c r="P97" s="61"/>
      <c r="R97" s="61"/>
      <c r="S97" s="61"/>
    </row>
    <row r="98" spans="1:19">
      <c r="A98" s="132"/>
      <c r="B98" s="63"/>
      <c r="C98" s="63"/>
      <c r="G98" s="62"/>
      <c r="P98" s="62"/>
      <c r="R98" s="62"/>
      <c r="S98" s="61"/>
    </row>
    <row r="99" spans="1:19">
      <c r="A99" s="132"/>
      <c r="B99" s="66"/>
      <c r="C99" s="66"/>
      <c r="G99" s="61"/>
      <c r="P99" s="62"/>
      <c r="R99" s="62"/>
      <c r="S99" s="61"/>
    </row>
    <row r="100" spans="1:19">
      <c r="A100" s="132"/>
      <c r="B100" s="64"/>
      <c r="C100" s="64"/>
      <c r="G100" s="61"/>
      <c r="P100" s="61"/>
      <c r="R100" s="61"/>
      <c r="S100" s="61"/>
    </row>
    <row r="101" spans="1:19">
      <c r="A101" s="132"/>
      <c r="B101" s="64"/>
      <c r="C101" s="64"/>
      <c r="G101" s="61"/>
      <c r="P101" s="62"/>
      <c r="R101" s="62"/>
      <c r="S101" s="61"/>
    </row>
    <row r="102" spans="1:19">
      <c r="A102" s="132"/>
      <c r="B102" s="64"/>
      <c r="C102" s="67"/>
      <c r="G102" s="61"/>
      <c r="P102" s="62"/>
      <c r="R102" s="62"/>
      <c r="S102" s="61"/>
    </row>
    <row r="103" spans="1:19">
      <c r="A103" s="132"/>
      <c r="B103" s="64"/>
      <c r="C103" s="67"/>
      <c r="G103" s="61"/>
      <c r="P103" s="62"/>
      <c r="R103" s="62"/>
      <c r="S103" s="61"/>
    </row>
    <row r="104" spans="1:19">
      <c r="A104" s="132"/>
      <c r="B104" s="16"/>
      <c r="C104" s="64"/>
      <c r="G104" s="62"/>
      <c r="P104" s="62"/>
      <c r="R104" s="62"/>
      <c r="S104" s="61"/>
    </row>
    <row r="105" spans="1:19">
      <c r="A105" s="132"/>
      <c r="B105" s="16"/>
      <c r="C105" s="68"/>
      <c r="G105" s="62"/>
      <c r="P105" s="62"/>
      <c r="R105" s="62"/>
      <c r="S105" s="61"/>
    </row>
    <row r="106" spans="1:19">
      <c r="A106" s="132"/>
      <c r="B106" s="1"/>
      <c r="C106" s="16"/>
      <c r="G106" s="61"/>
      <c r="P106" s="61"/>
      <c r="R106" s="61"/>
      <c r="S106" s="61"/>
    </row>
    <row r="107" spans="1:19">
      <c r="A107" s="132"/>
      <c r="B107" s="66"/>
      <c r="C107" s="66"/>
      <c r="G107" s="61"/>
      <c r="P107" s="62"/>
      <c r="R107" s="62"/>
      <c r="S107" s="61"/>
    </row>
    <row r="108" spans="1:19">
      <c r="A108" s="132"/>
      <c r="B108" s="64"/>
      <c r="C108" s="67"/>
      <c r="G108" s="61"/>
      <c r="P108" s="62"/>
      <c r="R108" s="62"/>
      <c r="S108" s="61"/>
    </row>
    <row r="109" spans="1:19">
      <c r="A109" s="132"/>
      <c r="B109" s="1"/>
      <c r="C109" s="16"/>
      <c r="G109" s="61"/>
      <c r="P109" s="61"/>
      <c r="R109" s="61"/>
      <c r="S109" s="61"/>
    </row>
    <row r="110" spans="1:19">
      <c r="A110" s="132"/>
      <c r="B110" s="66"/>
      <c r="C110" s="66"/>
      <c r="G110" s="61"/>
      <c r="P110" s="62"/>
      <c r="R110" s="62"/>
      <c r="S110" s="61"/>
    </row>
    <row r="111" spans="1:19">
      <c r="A111" s="132"/>
      <c r="B111" s="66"/>
      <c r="C111" s="66"/>
      <c r="G111" s="61"/>
      <c r="P111" s="62"/>
      <c r="R111" s="62"/>
      <c r="S111" s="61"/>
    </row>
    <row r="112" spans="1:19">
      <c r="A112" s="132"/>
      <c r="B112" s="64"/>
      <c r="C112" s="64"/>
      <c r="G112" s="61"/>
      <c r="P112" s="62"/>
      <c r="R112" s="62"/>
      <c r="S112" s="61"/>
    </row>
    <row r="113" spans="1:19">
      <c r="A113" s="132"/>
      <c r="B113" s="64"/>
      <c r="C113" s="64"/>
      <c r="G113" s="61"/>
      <c r="P113" s="62"/>
      <c r="R113" s="62"/>
      <c r="S113" s="61"/>
    </row>
    <row r="114" spans="1:19">
      <c r="A114" s="132"/>
      <c r="B114" s="64"/>
      <c r="C114" s="64"/>
      <c r="G114" s="61"/>
      <c r="P114" s="62"/>
      <c r="R114" s="62"/>
      <c r="S114" s="61"/>
    </row>
    <row r="115" spans="1:19">
      <c r="A115" s="132"/>
      <c r="B115" s="1"/>
      <c r="C115" s="16"/>
      <c r="G115" s="61"/>
      <c r="P115" s="61"/>
      <c r="R115" s="61"/>
      <c r="S115" s="61"/>
    </row>
    <row r="116" spans="1:19">
      <c r="A116" s="132"/>
      <c r="B116" s="66"/>
      <c r="C116" s="66"/>
      <c r="G116" s="61"/>
      <c r="P116" s="61"/>
      <c r="R116" s="61"/>
      <c r="S116" s="61"/>
    </row>
    <row r="117" spans="1:19">
      <c r="A117" s="132"/>
      <c r="B117" s="64"/>
      <c r="C117" s="64"/>
      <c r="G117" s="61"/>
      <c r="P117" s="62"/>
      <c r="R117" s="62"/>
      <c r="S117" s="61"/>
    </row>
    <row r="118" spans="1:19">
      <c r="A118" s="132"/>
      <c r="B118" s="64"/>
      <c r="C118" s="64"/>
      <c r="G118" s="61"/>
      <c r="P118" s="61"/>
      <c r="R118" s="61"/>
      <c r="S118" s="61"/>
    </row>
    <row r="119" spans="1:19">
      <c r="A119" s="132"/>
      <c r="B119" s="64"/>
      <c r="C119" s="65"/>
      <c r="G119" s="61"/>
      <c r="P119" s="61"/>
      <c r="R119" s="61"/>
      <c r="S119" s="61"/>
    </row>
    <row r="120" spans="1:19">
      <c r="A120" s="132"/>
      <c r="B120" s="28"/>
      <c r="C120" s="64"/>
      <c r="G120" s="61"/>
      <c r="P120" s="62"/>
      <c r="R120" s="62"/>
      <c r="S120" s="61"/>
    </row>
    <row r="121" spans="1:19">
      <c r="A121" s="132"/>
      <c r="B121" s="63"/>
      <c r="C121" s="63"/>
      <c r="G121" s="62"/>
      <c r="P121" s="62"/>
      <c r="R121" s="62"/>
      <c r="S121" s="61"/>
    </row>
    <row r="122" spans="1:19">
      <c r="A122" s="63"/>
      <c r="B122" s="63"/>
      <c r="C122" s="63"/>
      <c r="G122" s="62"/>
      <c r="P122" s="62"/>
      <c r="R122" s="62"/>
      <c r="S122" s="61"/>
    </row>
  </sheetData>
  <sheetProtection formatCells="0" formatColumns="0" formatRows="0" insertColumns="0" insertRows="0" deleteColumns="0" deleteRows="0" sort="0" autoFilter="0"/>
  <autoFilter ref="B6:S52" xr:uid="{00000000-0009-0000-0000-000006000000}"/>
  <mergeCells count="21">
    <mergeCell ref="A58:A98"/>
    <mergeCell ref="B74:C74"/>
    <mergeCell ref="A99:A121"/>
    <mergeCell ref="N1:N4"/>
    <mergeCell ref="O1:O4"/>
    <mergeCell ref="B1:B4"/>
    <mergeCell ref="C1:C4"/>
    <mergeCell ref="D1:D4"/>
    <mergeCell ref="E1:E4"/>
    <mergeCell ref="F1:F4"/>
    <mergeCell ref="R1:R4"/>
    <mergeCell ref="G1:G4"/>
    <mergeCell ref="P1:P4"/>
    <mergeCell ref="Q1:Q4"/>
    <mergeCell ref="S1:S4"/>
    <mergeCell ref="H1:H4"/>
    <mergeCell ref="I1:I4"/>
    <mergeCell ref="J1:J4"/>
    <mergeCell ref="K1:K4"/>
    <mergeCell ref="L1:L4"/>
    <mergeCell ref="M1:M4"/>
  </mergeCells>
  <phoneticPr fontId="5"/>
  <dataValidations count="1">
    <dataValidation imeMode="off" allowBlank="1" showInputMessage="1" showErrorMessage="1" sqref="E5:F5 D123:E1048576 R57:S122 J57:P122 C57:C122 E6:E56 D1:D6 E1 D53:D56 G123:S1048576 G1:S56" xr:uid="{4AB34D7E-0E10-45B1-8AE5-5C1E8CAB4838}"/>
  </dataValidations>
  <printOptions horizontalCentered="1"/>
  <pageMargins left="0.39370078740157483" right="0.39370078740157483" top="0.78740157480314965" bottom="0.39370078740157483" header="0.51181102362204722" footer="0.11811023622047245"/>
  <pageSetup paperSize="9" scale="61" fitToHeight="0" orientation="landscape" blackAndWhite="1" r:id="rId1"/>
  <headerFooter alignWithMargins="0">
    <oddFooter>&amp;C&amp;P/&amp;N</oddFooter>
  </headerFooter>
  <drawing r:id="rId2"/>
  <legacyDrawing r:id="rId3"/>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様式１</vt:lpstr>
      <vt:lpstr>様式２</vt:lpstr>
      <vt:lpstr>様式３</vt:lpstr>
      <vt:lpstr>様式４</vt:lpstr>
      <vt:lpstr>様式１!Print_Area</vt:lpstr>
      <vt:lpstr>様式２!Print_Area</vt:lpstr>
      <vt:lpstr>様式３!Print_Area</vt:lpstr>
      <vt:lpstr>様式４!Print_Area</vt:lpstr>
      <vt:lpstr>様式４!Print_Titles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岡嶋 大樹(okajima-hiroki.vb3)</dc:creator>
  <cp:lastModifiedBy>宮川　理恵</cp:lastModifiedBy>
  <cp:lastPrinted>2026-03-17T11:14:03Z</cp:lastPrinted>
  <dcterms:created xsi:type="dcterms:W3CDTF">2022-06-22T01:31:45Z</dcterms:created>
  <dcterms:modified xsi:type="dcterms:W3CDTF">2026-04-26T09:01:12Z</dcterms:modified>
</cp:coreProperties>
</file>