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10.17.85.36\share\労働政策課\10働き方改革推進班\★★10働き方改革\R08働き方改革関連事業\120_賃金見直しによる人材確保・定着支援事業\05-2 確定データ（HP掲載しているもの）\"/>
    </mc:Choice>
  </mc:AlternateContent>
  <xr:revisionPtr revIDLastSave="0" documentId="13_ncr:1_{777D4F8C-8F28-4CCF-A729-88AEF9802EA3}" xr6:coauthVersionLast="47" xr6:coauthVersionMax="47" xr10:uidLastSave="{00000000-0000-0000-0000-000000000000}"/>
  <bookViews>
    <workbookView xWindow="-120" yWindow="-120" windowWidth="29040" windowHeight="15720" xr2:uid="{00000000-000D-0000-FFFF-FFFF00000000}"/>
  </bookViews>
  <sheets>
    <sheet name="セルフチェックツール" sheetId="1" r:id="rId1"/>
    <sheet name="出力内容" sheetId="2" state="hidden" r:id="rId2"/>
  </sheets>
  <definedNames>
    <definedName name="_xlnm.Print_Area" localSheetId="0">セルフチェックツール!$A$1:$I$78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5" i="1" l="1"/>
  <c r="M49" i="1" s="1"/>
  <c r="K31" i="1"/>
  <c r="M48" i="1" s="1"/>
  <c r="K27" i="1"/>
  <c r="M47" i="1" s="1"/>
  <c r="K23" i="1"/>
  <c r="K18" i="1"/>
  <c r="M45" i="1" s="1"/>
  <c r="K14" i="1"/>
  <c r="M44" i="1" s="1"/>
  <c r="K10" i="1"/>
  <c r="M43" i="1" s="1"/>
  <c r="K6" i="1"/>
  <c r="L64" i="1" l="1"/>
  <c r="L66" i="1" s="1"/>
  <c r="M42" i="1"/>
  <c r="M64" i="1"/>
  <c r="M66" i="1" s="1"/>
  <c r="M46" i="1"/>
  <c r="L54" i="1" l="1"/>
  <c r="L55" i="1"/>
  <c r="L68" i="1"/>
  <c r="A67" i="1" s="1"/>
  <c r="L62" i="1"/>
  <c r="L61" i="1"/>
  <c r="L60" i="1"/>
  <c r="L59" i="1"/>
  <c r="L58" i="1"/>
  <c r="L57" i="1"/>
  <c r="L56" i="1"/>
  <c r="K52" i="1" l="1"/>
  <c r="A73" i="1" s="1"/>
  <c r="M54" i="1"/>
  <c r="A77" i="1" s="1"/>
  <c r="A60" i="1"/>
  <c r="A62" i="1"/>
</calcChain>
</file>

<file path=xl/sharedStrings.xml><?xml version="1.0" encoding="utf-8"?>
<sst xmlns="http://schemas.openxmlformats.org/spreadsheetml/2006/main" count="126" uniqueCount="122">
  <si>
    <t>働き方環境セルフチェックツール</t>
  </si>
  <si>
    <t>１（全く当てはまらない）～６（非常に当てはまる）でご回答ください</t>
  </si>
  <si>
    <t>A.働きやすさについて</t>
  </si>
  <si>
    <t>１　労働時間・休暇の適正化</t>
  </si>
  <si>
    <t>No.</t>
  </si>
  <si>
    <t>質問</t>
  </si>
  <si>
    <t>評価</t>
  </si>
  <si>
    <t>上司が部下の業務量を把握し、慢性的な長時間労働が発生しない様なマネジメントができている</t>
  </si>
  <si>
    <t>社員が有給休暇や特別休暇を取得しやすい職場の雰囲気である</t>
  </si>
  <si>
    <t>労働時間や休暇に関する制度やルールが形骸化されずきちんと利用されている</t>
  </si>
  <si>
    <t>２　柔軟な働き方と環境</t>
  </si>
  <si>
    <t>必要に応じて、リモートワークや時差出勤等の柔軟な勤務制度を選択できる環境が整っている</t>
  </si>
  <si>
    <t>業務の効率が上がるようITインフラ(PC、ネットワーク、社内ツール等)を適切に整備している</t>
  </si>
  <si>
    <t>職場の整理整頓を心掛け快適性や生産性を維持・向上させている</t>
  </si>
  <si>
    <t>３　心理的安全面と人間関係</t>
  </si>
  <si>
    <t>ミスが起きた際、責任追及ではなく学びや改善につなげるような指導ができている</t>
  </si>
  <si>
    <t>立場に関係なく意見や懸念を共有しやすい風通しの良い職場である</t>
  </si>
  <si>
    <t>教育・相談体制を整え、組織全体でハラスメント防止に努めている</t>
  </si>
  <si>
    <t>４　福利厚生と処遇の納得感</t>
  </si>
  <si>
    <t>給与水準や手当が役割・貢献に見合うような人事評価制度を整備できている</t>
  </si>
  <si>
    <t>あらゆる従業員が活用できる福利厚生制度が整備されている</t>
  </si>
  <si>
    <t>人事評価制度の運用において、透明性を高め公正な運用となるよう努めている。</t>
  </si>
  <si>
    <t>B.働きがいについて</t>
  </si>
  <si>
    <t>５　理念・ビジョンへの共感</t>
  </si>
  <si>
    <t>社員が会社の経営理念やビジョンを理解・共感できるよう、周知を行っている</t>
  </si>
  <si>
    <t>社員が自分の仕事の社会的意義を実感できるよう、適切なタイミングでフィードバックを行っている</t>
  </si>
  <si>
    <t>理念やビジョンが反映された事業計画が策定されている</t>
  </si>
  <si>
    <t>６　自律性と裁量権</t>
  </si>
  <si>
    <t>社員の成長のため自ら判断し行動できるよう、業務の裁量範囲を明確に設計している</t>
  </si>
  <si>
    <t>新しい提案や改善アイデアを歓迎し、実現につなげる仕組みを整えている</t>
  </si>
  <si>
    <t>管理職は過度な監督を避け、信頼にもとづくマネジメントができている。</t>
  </si>
  <si>
    <t>７　自己成長とキャリア形成</t>
  </si>
  <si>
    <t>社員が成長を実感できるよう、学習・挑戦の機会が提供できる職場である</t>
  </si>
  <si>
    <t>研修、資格支援、外部講座などのスキルアップ施策を希望に応じて利用できる</t>
  </si>
  <si>
    <t>現在の職務が将来のキャリアに確実につながるよう、キャリア支援を行っている</t>
  </si>
  <si>
    <t>８　称賛・承認の文化</t>
  </si>
  <si>
    <t>成果を上げた社員を適切に評価・表彰する仕組みが整っている</t>
  </si>
  <si>
    <t>評価基準には結果だけでなくプロセスや努力も評価対象に含まれている</t>
  </si>
  <si>
    <t>上司と部下が面談等を通じ部下の成長を促す対話ができる環境が整っている</t>
  </si>
  <si>
    <t>番号</t>
  </si>
  <si>
    <t>項目</t>
  </si>
  <si>
    <t>点数</t>
  </si>
  <si>
    <t>労働時間・休暇の適正化</t>
  </si>
  <si>
    <t>業務量の偏りや長時間労働の要因を把握し、業務調整や休暇取得を促す実効性ある運用に取り組みましょう。</t>
  </si>
  <si>
    <t>柔軟な働き方と環境</t>
  </si>
  <si>
    <t>柔軟な勤務制度やデジタル技術の活用を進め、業務効率と働きやすさの向上を図りましょう。</t>
  </si>
  <si>
    <t>心理的安全面と人間関係</t>
  </si>
  <si>
    <t>意見や相談をしやすい雰囲気づくりと、ミスを学びにつなげる指導やハラスメント防止の取組を進めましょう。</t>
  </si>
  <si>
    <t>福利厚生と処遇の納得感</t>
  </si>
  <si>
    <t>評価や処遇が役割や貢献に見合っているかを点検し、制度運用の透明性と納得感を高めましょう。</t>
  </si>
  <si>
    <t>理念・ビジョンへの共感</t>
  </si>
  <si>
    <t>会社や組織の理念やビジョンと日々の業務とのつながりを具体的に示し、仕事の意義を実感できる機会を設けましょう。</t>
  </si>
  <si>
    <t>自立性と裁量権</t>
  </si>
  <si>
    <t>裁量範囲や役割を明確にし、改善提案を促すことで主体性を発揮しやすい環境を整えましょう。</t>
  </si>
  <si>
    <t>自己成長とキャリア形成</t>
  </si>
  <si>
    <t>成長機会やキャリアの見通しを示し、将来につながる学習・挑戦を支援しましょう。</t>
  </si>
  <si>
    <t>称賛・承認の文化</t>
  </si>
  <si>
    <t>成果や努力を適切に認め、面談や日常の声かけを通じて成長を後押しする関わりを強化しましょう。</t>
  </si>
  <si>
    <t>複数の項目で課題が見られるため、特定の分野に限定せず、職場全体の基盤強化に向けた取組を進めましょう。</t>
  </si>
  <si>
    <t>最優先項目</t>
  </si>
  <si>
    <t>組織タイプ別・診断アドバイス</t>
  </si>
  <si>
    <t>状態分析</t>
  </si>
  <si>
    <t>働きやすさ</t>
  </si>
  <si>
    <t>働きがい</t>
  </si>
  <si>
    <t>基準値</t>
  </si>
  <si>
    <t>一言アドバイス</t>
  </si>
  <si>
    <t>分類番号</t>
  </si>
  <si>
    <t>低い</t>
  </si>
  <si>
    <t>やや低い</t>
  </si>
  <si>
    <t>やや高い</t>
  </si>
  <si>
    <t>高い</t>
  </si>
  <si>
    <t>最優先で取組べき項目</t>
  </si>
  <si>
    <t>取組の方向性</t>
  </si>
  <si>
    <t>アドバイス</t>
  </si>
  <si>
    <t>要注意型（強）【働きやすさ：低／働きがい：低】</t>
  </si>
  <si>
    <t>働きやすさ・働きがいどちらも十分に担保されていない危ない状態です。早期離職、モチベーション低下、生産性低下のリスクが高くなっています。</t>
  </si>
  <si>
    <t>職場全体を巻き込んだ体制構築が重要です。まずは現状把握から始め、従業員の小さな不平不満の解消を優先して取り組みましょう。</t>
  </si>
  <si>
    <t>要注意型【働きやすさ：やや低／働きがい：低】</t>
  </si>
  <si>
    <t>働きやすさ・働きがいの両面に不足感があり、従業員の離職や生産性低下につながる可能性が高い状態です。</t>
  </si>
  <si>
    <t>業務負担や不満の要因を特定し、短期間で効果が見込める対策から優先的に着手することが重要です。</t>
  </si>
  <si>
    <t>ぬるま湯型（強）【働きやすさ：やや高／働きがい：低】</t>
  </si>
  <si>
    <t>働きやすさは一定水準にあるものの、仕事への意義や成長実感が乏しい状態です。</t>
  </si>
  <si>
    <t>評価制度やキャリア支援、成長につながる挑戦の機会を充実させ、従業員の前向きな関与や主体的な行動を促しましょう。</t>
  </si>
  <si>
    <t>ぬるま湯型【働きやすさ：高／働きがい：低】</t>
  </si>
  <si>
    <t>働きやすさの土台は整っていますが、会社への貢献意欲が高まる要素が少ない状態です。</t>
  </si>
  <si>
    <t>納得感のある評価制度や１on１等の対話型コミュニケーション、能力開発の機会を通じて、働きがいの向上を図りましょう。</t>
  </si>
  <si>
    <t>要注意（停滞）【働きやすさ：低／働きがい：やや低】</t>
  </si>
  <si>
    <t>環境面での負担が大きく、やりがいも感じにくい状態です。不満が蓄積しやすくなっています。</t>
  </si>
  <si>
    <t>まずは労働時間や相談体制の改善に取り組み、同時に承認や適切なフィードバックを通じて前向きな手応えをつくりましょう。</t>
  </si>
  <si>
    <t>立て直し型【働きやすさ：やや低／働きがい：やや低】</t>
  </si>
  <si>
    <t>一見問題のない良い職場に見えますが、実は小さな問題が点在している状態です。</t>
  </si>
  <si>
    <t>課題を広げすぎず、優先順位を明確にしたうえで、改善を一つずつ積み上げていくことが有効です。</t>
  </si>
  <si>
    <t>整った環境・意義不足【働きやすさ：やや高／働きがい：やや低】</t>
  </si>
  <si>
    <t>働く環境は概ね整っていますが、仕事の意義や成長実感が十分得られていない状態です。</t>
  </si>
  <si>
    <t>仕事の目的や成果の共有、裁量範囲の明確化、対話の充実により働きがいを高めましょう。</t>
  </si>
  <si>
    <t>ぬるま湯予備軍【働きやすさ：高／働きがい：やや低】</t>
  </si>
  <si>
    <t>働きやすさは高いものの、成長や挑戦が停滞しやすい状態です。</t>
  </si>
  <si>
    <t>キャリアについての面談や小さな挑戦機会を設け、貢献実感や成長実感を高める取組が効果的です。</t>
  </si>
  <si>
    <t>踏ん張り型【働きやすさ：低／働きがい：やや高】</t>
  </si>
  <si>
    <t>意欲ややりがいはあるものの、環境面での負担が大きく、無理が生じやすい状態です。</t>
  </si>
  <si>
    <t>業務量や役割分担を見直し、働きやすさの改善を優先的に進めましょう。</t>
  </si>
  <si>
    <t>改善余地あり（意欲先行）【働きやすさ：やや低／働きがい：やや高】</t>
  </si>
  <si>
    <t>働きがいが先行し、環境整備が追いついていない状態です。</t>
  </si>
  <si>
    <t>業務プロセスやマネジメントを見直し、負担の軽減を図ることが重要です。</t>
  </si>
  <si>
    <t>安定成長型【働きやすさ：やや高／働きがい：やや高】</t>
  </si>
  <si>
    <t>働きやすさ・働きがいの両面が概ね良好で、良い循環に入りつつある状態です。</t>
  </si>
  <si>
    <t>会社と従業員が一体となって現状に合った職場環境改善に取り組むことで、さらなる働きやすさ・働きがいの向上が期待できます。</t>
  </si>
  <si>
    <t>準理想型【働きやすさ：高／働きがい：やや高】</t>
  </si>
  <si>
    <t>働きやすさが高く、働きがいも高水準に近い状態です。</t>
  </si>
  <si>
    <t>対話や承認の質を高めることで、より一層の働きがい向上につなげましょう。</t>
  </si>
  <si>
    <t>燃え尽き型（強）【働きやすさ：低／働きがい：高】</t>
  </si>
  <si>
    <t>仕事への強いやりがいがある一方で、これまで頑張ってきた従業員がある日突然モチベーションの低下に陥る可能性が潜んでいます。</t>
  </si>
  <si>
    <t>労働時間の適正化や休暇取得の促進など、負荷の軽減を急ぎましょう。</t>
  </si>
  <si>
    <t>燃え尽き予備軍【働きやすさ：やや低／働きがい：高】</t>
  </si>
  <si>
    <t>意欲が高いため負担が見過ごされやすく、気が付かないうちに従業員が疲弊してしまう可能性を含んでいる状態です。</t>
  </si>
  <si>
    <t>長時間化の要因を整理し、業務効率化や支援体制を強化しましょう。</t>
  </si>
  <si>
    <t>推進加速型【働きやすさ：やや高／働きがい：高】</t>
  </si>
  <si>
    <t>働きやすさ・働きがいの両面が高水準で、組織として成長が期待できる状態です。</t>
  </si>
  <si>
    <t>取組の進捗確認と改善の横展開により、好循環をさらに強化しましょう。</t>
  </si>
  <si>
    <t>理想型【働きやすさ：高／働きがい：高】</t>
  </si>
  <si>
    <t>組織に対する従業員からの信頼が高く、能力が最大限発揮される理想的な状態です。</t>
  </si>
  <si>
    <t>現状を定期的に点検し、良い取組を継続・発信することで高い水準を維持しましょう。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</si>
</sst>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游ゴシック"/>
      <family val="2"/>
      <charset val="128"/>
      <scheme val="minor"/>
    </font>
    <font>
      <sz val="8"/>
      <color theme="1"/>
      <name val="游ゴシック"/>
      <family val="3"/>
      <charset val="128"/>
      <scheme val="minor"/>
    </font>
    <font>
      <sz val="11"/>
      <color theme="1"/>
      <name val="HGPｺﾞｼｯｸE"/>
      <family val="3"/>
      <charset val="128"/>
    </font>
    <font>
      <sz val="11"/>
      <color theme="1"/>
      <name val="ＭＳ Ｐゴシック"/>
      <family val="3"/>
      <charset val="128"/>
    </font>
    <font>
      <b/>
      <sz val="12"/>
      <color theme="1"/>
      <name val="ＭＳ Ｐゴシック"/>
      <family val="3"/>
      <charset val="128"/>
    </font>
    <font>
      <b/>
      <sz val="16"/>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9"/>
      <color theme="1"/>
      <name val="ＭＳ Ｐ明朝"/>
      <family val="1"/>
      <charset val="128"/>
    </font>
    <font>
      <sz val="11"/>
      <color theme="1"/>
      <name val="ＭＳ Ｐ明朝"/>
      <family val="1"/>
      <charset val="128"/>
    </font>
    <font>
      <sz val="11"/>
      <color theme="1"/>
      <name val="Yu Gothic"/>
      <family val="3"/>
      <charset val="128"/>
    </font>
    <font>
      <sz val="11"/>
      <color theme="1"/>
      <name val="ＭＳ ゴシック"/>
      <family val="3"/>
      <charset val="128"/>
    </font>
    <font>
      <sz val="11"/>
      <color theme="1"/>
      <name val="游ゴシック"/>
      <family val="2"/>
      <charset val="128"/>
    </font>
    <font>
      <sz val="11"/>
      <color theme="1"/>
      <name val="Segoe UI"/>
      <family val="3"/>
      <charset val="128"/>
    </font>
    <font>
      <b/>
      <sz val="14"/>
      <color theme="1"/>
      <name val="ＭＳ Ｐゴシック"/>
      <family val="3"/>
      <charset val="128"/>
    </font>
    <font>
      <sz val="14"/>
      <color theme="1"/>
      <name val="ＭＳ Ｐ明朝"/>
      <family val="1"/>
      <charset val="128"/>
    </font>
    <font>
      <sz val="16"/>
      <color theme="1"/>
      <name val="ＭＳ Ｐ明朝"/>
      <family val="1"/>
      <charset val="128"/>
    </font>
    <font>
      <sz val="18"/>
      <color theme="1"/>
      <name val="ＭＳ Ｐ明朝"/>
      <family val="1"/>
      <charset val="128"/>
    </font>
    <font>
      <sz val="12"/>
      <color theme="1"/>
      <name val="ＭＳ Ｐゴシック"/>
      <family val="3"/>
      <charset val="128"/>
    </font>
    <font>
      <sz val="6"/>
      <name val="游ゴシック"/>
      <family val="2"/>
      <charset val="128"/>
      <scheme val="minor"/>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47">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0" fillId="0" borderId="0" xfId="0" applyAlignment="1">
      <alignment horizontal="left" vertical="center"/>
    </xf>
    <xf numFmtId="0" fontId="4" fillId="0" borderId="0" xfId="0" applyFont="1">
      <alignment vertical="center"/>
    </xf>
    <xf numFmtId="0" fontId="5"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xf numFmtId="0" fontId="3" fillId="0" borderId="1" xfId="0" applyFont="1" applyBorder="1" applyAlignment="1">
      <alignment horizontal="left" vertical="center"/>
    </xf>
    <xf numFmtId="0" fontId="0" fillId="0" borderId="1" xfId="0" applyBorder="1" applyAlignment="1">
      <alignment horizontal="center" vertical="center"/>
    </xf>
    <xf numFmtId="0" fontId="3" fillId="0" borderId="1" xfId="0" applyFont="1" applyBorder="1" applyAlignment="1">
      <alignment horizontal="center" vertical="center"/>
    </xf>
    <xf numFmtId="0" fontId="7" fillId="0" borderId="0" xfId="0" applyFont="1">
      <alignment vertical="center"/>
    </xf>
    <xf numFmtId="0" fontId="7" fillId="0" borderId="0" xfId="0" applyFont="1" applyAlignment="1">
      <alignment vertical="center" wrapText="1"/>
    </xf>
    <xf numFmtId="0" fontId="9" fillId="0" borderId="0" xfId="0" applyFont="1">
      <alignment vertical="center"/>
    </xf>
    <xf numFmtId="0" fontId="10" fillId="0" borderId="0" xfId="0" applyFont="1">
      <alignment vertical="center"/>
    </xf>
    <xf numFmtId="0" fontId="5" fillId="0" borderId="1" xfId="0" applyFont="1" applyBorder="1" applyAlignment="1" applyProtection="1">
      <alignment horizontal="center" vertical="center"/>
      <protection locked="0"/>
    </xf>
    <xf numFmtId="0" fontId="13" fillId="0" borderId="0" xfId="0" applyFont="1">
      <alignment vertical="center"/>
    </xf>
    <xf numFmtId="0" fontId="11" fillId="0" borderId="0" xfId="0" applyFont="1">
      <alignment vertical="center"/>
    </xf>
    <xf numFmtId="0" fontId="14" fillId="0" borderId="0" xfId="0" applyFont="1">
      <alignment vertical="center"/>
    </xf>
    <xf numFmtId="0" fontId="12" fillId="0" borderId="0" xfId="0" applyFont="1">
      <alignment vertical="center"/>
    </xf>
    <xf numFmtId="0" fontId="17" fillId="0" borderId="0" xfId="0" applyFont="1" applyAlignment="1">
      <alignment vertical="center" wrapText="1" shrinkToFit="1"/>
    </xf>
    <xf numFmtId="0" fontId="18" fillId="0" borderId="0" xfId="0" applyFont="1">
      <alignment vertical="center"/>
    </xf>
    <xf numFmtId="0" fontId="0" fillId="0" borderId="0" xfId="0" applyAlignment="1"/>
    <xf numFmtId="0" fontId="8" fillId="0" borderId="1" xfId="0" applyFont="1" applyBorder="1" applyAlignment="1">
      <alignment horizontal="left" vertical="center" wrapText="1"/>
    </xf>
    <xf numFmtId="0" fontId="0" fillId="0" borderId="10" xfId="0" applyBorder="1" applyAlignment="1"/>
    <xf numFmtId="0" fontId="0" fillId="0" borderId="11" xfId="0" applyBorder="1" applyAlignment="1"/>
    <xf numFmtId="0" fontId="15" fillId="0" borderId="12" xfId="0" applyFont="1" applyBorder="1" applyAlignment="1">
      <alignment horizontal="left" vertical="center" wrapText="1"/>
    </xf>
    <xf numFmtId="0" fontId="0" fillId="0" borderId="3" xfId="0" applyBorder="1" applyAlignment="1"/>
    <xf numFmtId="0" fontId="0" fillId="0" borderId="4" xfId="0" applyBorder="1" applyAlignment="1"/>
    <xf numFmtId="0" fontId="0" fillId="0" borderId="7" xfId="0" applyBorder="1" applyAlignment="1"/>
    <xf numFmtId="0" fontId="0" fillId="0" borderId="8" xfId="0" applyBorder="1" applyAlignment="1"/>
    <xf numFmtId="0" fontId="0" fillId="0" borderId="9" xfId="0" applyBorder="1" applyAlignment="1"/>
    <xf numFmtId="0" fontId="17" fillId="0" borderId="2" xfId="0" applyFont="1" applyBorder="1" applyAlignment="1">
      <alignment horizontal="left" vertical="center" wrapText="1"/>
    </xf>
    <xf numFmtId="0" fontId="0" fillId="0" borderId="13" xfId="0" applyBorder="1" applyAlignment="1"/>
    <xf numFmtId="0" fontId="0" fillId="0" borderId="5" xfId="0" applyBorder="1" applyAlignment="1"/>
    <xf numFmtId="0" fontId="0" fillId="0" borderId="0" xfId="0" applyAlignment="1"/>
    <xf numFmtId="0" fontId="0" fillId="0" borderId="14" xfId="0" applyBorder="1" applyAlignment="1"/>
    <xf numFmtId="0" fontId="0" fillId="0" borderId="15" xfId="0" applyBorder="1" applyAlignment="1"/>
    <xf numFmtId="0" fontId="0" fillId="0" borderId="16" xfId="0" applyBorder="1" applyAlignment="1"/>
    <xf numFmtId="0" fontId="0" fillId="0" borderId="17" xfId="0" applyBorder="1" applyAlignment="1"/>
    <xf numFmtId="0" fontId="17" fillId="0" borderId="12" xfId="0" applyFont="1" applyBorder="1" applyAlignment="1">
      <alignment horizontal="left" vertical="center" wrapText="1" shrinkToFit="1"/>
    </xf>
    <xf numFmtId="0" fontId="0" fillId="0" borderId="6" xfId="0" applyBorder="1" applyAlignment="1"/>
    <xf numFmtId="0" fontId="6" fillId="0" borderId="0" xfId="0" applyFont="1" applyAlignment="1">
      <alignment horizontal="center" vertical="center"/>
    </xf>
    <xf numFmtId="0" fontId="16" fillId="0" borderId="12" xfId="0" applyFont="1" applyBorder="1" applyAlignment="1">
      <alignment horizontal="center" vertical="center" wrapText="1" shrinkToFit="1"/>
    </xf>
    <xf numFmtId="0" fontId="3" fillId="0" borderId="1" xfId="0" applyFont="1" applyBorder="1" applyAlignment="1">
      <alignment horizontal="center" vertical="center"/>
    </xf>
    <xf numFmtId="0" fontId="8" fillId="0" borderId="1"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c:style val="2"/>
  <c:chart>
    <c:title>
      <c:tx>
        <c:rich>
          <a:bodyPr rot="0" spcFirstLastPara="1" vertOverflow="ellipsis" vert="horz" wrap="square" anchor="ctr" anchorCtr="1"/>
          <a:lstStyle/>
          <a:p>
            <a:pPr>
              <a:defRPr sz="1400" b="1" i="0" strike="noStrike" kern="1200" spc="0" baseline="0">
                <a:solidFill>
                  <a:schemeClr val="tx1">
                    <a:lumMod val="65000"/>
                    <a:lumOff val="35000"/>
                  </a:schemeClr>
                </a:solidFill>
                <a:latin typeface="+mn-lt"/>
                <a:ea typeface="+mn-ea"/>
                <a:cs typeface="+mn-cs"/>
              </a:defRPr>
            </a:pPr>
            <a:r>
              <a:rPr lang="ja-JP"/>
              <a:t>働き方レーダーチャート</a:t>
            </a:r>
          </a:p>
        </c:rich>
      </c:tx>
      <c:overlay val="0"/>
      <c:spPr>
        <a:noFill/>
        <a:ln>
          <a:noFill/>
          <a:prstDash val="solid"/>
        </a:ln>
      </c:spPr>
    </c:title>
    <c:autoTitleDeleted val="0"/>
    <c:plotArea>
      <c:layout>
        <c:manualLayout>
          <c:layoutTarget val="inner"/>
          <c:xMode val="edge"/>
          <c:yMode val="edge"/>
          <c:x val="0.25673055670672751"/>
          <c:y val="0.2224202837010254"/>
          <c:w val="0.48215292167426438"/>
          <c:h val="0.65362098258364654"/>
        </c:manualLayout>
      </c:layout>
      <c:radarChart>
        <c:radarStyle val="marker"/>
        <c:varyColors val="0"/>
        <c:ser>
          <c:idx val="0"/>
          <c:order val="0"/>
          <c:spPr>
            <a:ln w="28575" cap="rnd">
              <a:solidFill>
                <a:schemeClr val="accent1"/>
              </a:solidFill>
              <a:prstDash val="solid"/>
              <a:round/>
            </a:ln>
          </c:spPr>
          <c:marker>
            <c:symbol val="none"/>
          </c:marker>
          <c:cat>
            <c:strRef>
              <c:f>セルフチェックツール!$L$42:$L$49</c:f>
              <c:strCache>
                <c:ptCount val="8"/>
                <c:pt idx="0">
                  <c:v>労働時間・休暇の適正化</c:v>
                </c:pt>
                <c:pt idx="1">
                  <c:v>柔軟な働き方と環境</c:v>
                </c:pt>
                <c:pt idx="2">
                  <c:v>心理的安全面と人間関係</c:v>
                </c:pt>
                <c:pt idx="3">
                  <c:v>福利厚生と処遇の納得感</c:v>
                </c:pt>
                <c:pt idx="4">
                  <c:v>理念・ビジョンへの共感</c:v>
                </c:pt>
                <c:pt idx="5">
                  <c:v>自立性と裁量権</c:v>
                </c:pt>
                <c:pt idx="6">
                  <c:v>自己成長とキャリア形成</c:v>
                </c:pt>
                <c:pt idx="7">
                  <c:v>称賛・承認の文化</c:v>
                </c:pt>
              </c:strCache>
            </c:strRef>
          </c:cat>
          <c:val>
            <c:numRef>
              <c:f>セルフチェックツール!$M$42:$M$49</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21B6-4F62-A696-D893DAAC7E8F}"/>
            </c:ext>
          </c:extLst>
        </c:ser>
        <c:dLbls>
          <c:showLegendKey val="0"/>
          <c:showVal val="0"/>
          <c:showCatName val="0"/>
          <c:showSerName val="0"/>
          <c:showPercent val="0"/>
          <c:showBubbleSize val="0"/>
        </c:dLbls>
        <c:axId val="1953136224"/>
        <c:axId val="1953129984"/>
      </c:radarChart>
      <c:catAx>
        <c:axId val="1953136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1" i="0" strike="noStrike" kern="1200" baseline="0">
                <a:solidFill>
                  <a:schemeClr val="tx1">
                    <a:lumMod val="65000"/>
                    <a:lumOff val="35000"/>
                  </a:schemeClr>
                </a:solidFill>
                <a:latin typeface="+mn-lt"/>
                <a:ea typeface="+mn-ea"/>
                <a:cs typeface="+mn-cs"/>
              </a:defRPr>
            </a:pPr>
            <a:endParaRPr lang="ja-JP"/>
          </a:p>
        </c:txPr>
        <c:crossAx val="1953129984"/>
        <c:crosses val="autoZero"/>
        <c:auto val="1"/>
        <c:lblAlgn val="ctr"/>
        <c:lblOffset val="100"/>
        <c:noMultiLvlLbl val="0"/>
      </c:catAx>
      <c:valAx>
        <c:axId val="1953129984"/>
        <c:scaling>
          <c:orientation val="minMax"/>
          <c:max val="6"/>
          <c:min val="1"/>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a:noFill/>
            <a:prstDash val="solid"/>
          </a:ln>
        </c:spPr>
        <c:txPr>
          <a:bodyPr rot="-60000000" spcFirstLastPara="1" vertOverflow="ellipsis" vert="horz" wrap="square" anchor="ctr" anchorCtr="1"/>
          <a:lstStyle/>
          <a:p>
            <a:pPr>
              <a:defRPr sz="900" b="1" i="0" strike="noStrike" kern="1200" baseline="0">
                <a:solidFill>
                  <a:schemeClr val="tx1">
                    <a:lumMod val="65000"/>
                    <a:lumOff val="35000"/>
                  </a:schemeClr>
                </a:solidFill>
                <a:latin typeface="+mn-lt"/>
                <a:ea typeface="+mn-ea"/>
                <a:cs typeface="+mn-cs"/>
              </a:defRPr>
            </a:pPr>
            <a:endParaRPr lang="ja-JP"/>
          </a:p>
        </c:txPr>
        <c:crossAx val="1953136224"/>
        <c:crosses val="autoZero"/>
        <c:crossBetween val="between"/>
        <c:majorUnit val="1"/>
      </c:valAx>
    </c:plotArea>
    <c:plotVisOnly val="0"/>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40</xdr:row>
      <xdr:rowOff>33338</xdr:rowOff>
    </xdr:from>
    <xdr:to>
      <xdr:col>8</xdr:col>
      <xdr:colOff>676275</xdr:colOff>
      <xdr:row>58</xdr:row>
      <xdr:rowOff>19049</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8"/>
  <sheetViews>
    <sheetView tabSelected="1" view="pageBreakPreview" zoomScaleNormal="100" zoomScaleSheetLayoutView="100" workbookViewId="0">
      <selection activeCell="I7" sqref="I7"/>
    </sheetView>
  </sheetViews>
  <sheetFormatPr defaultColWidth="0" defaultRowHeight="18.75" zeroHeight="1"/>
  <cols>
    <col min="1" max="1" width="3.75" style="23" customWidth="1"/>
    <col min="2" max="2" width="9.375" style="23" bestFit="1" customWidth="1"/>
    <col min="3" max="9" width="9" style="23" customWidth="1"/>
    <col min="10" max="10" width="1.125" style="23" hidden="1" customWidth="1"/>
    <col min="11" max="17" width="0" hidden="1" customWidth="1"/>
    <col min="18" max="16384" width="9" hidden="1"/>
  </cols>
  <sheetData>
    <row r="1" spans="1:16">
      <c r="A1" s="43" t="s">
        <v>0</v>
      </c>
      <c r="B1" s="36"/>
      <c r="C1" s="36"/>
      <c r="D1" s="36"/>
      <c r="E1" s="36"/>
      <c r="F1" s="36"/>
      <c r="G1" s="36"/>
      <c r="H1" s="36"/>
      <c r="I1" s="36"/>
    </row>
    <row r="2" spans="1:16">
      <c r="A2" s="14" t="s">
        <v>1</v>
      </c>
      <c r="B2" s="3"/>
      <c r="C2" s="3"/>
      <c r="D2" s="3"/>
      <c r="E2" s="3"/>
      <c r="F2" s="3"/>
      <c r="G2" s="3"/>
      <c r="H2" s="3"/>
    </row>
    <row r="3" spans="1:16" ht="18.75" customHeight="1">
      <c r="A3" s="5" t="s">
        <v>2</v>
      </c>
    </row>
    <row r="4" spans="1:16" ht="18.75" customHeight="1">
      <c r="A4" s="3" t="s">
        <v>3</v>
      </c>
      <c r="B4" s="2"/>
      <c r="K4">
        <v>1</v>
      </c>
      <c r="L4">
        <v>2</v>
      </c>
      <c r="M4">
        <v>3</v>
      </c>
      <c r="N4">
        <v>4</v>
      </c>
      <c r="O4">
        <v>5</v>
      </c>
      <c r="P4">
        <v>6</v>
      </c>
    </row>
    <row r="5" spans="1:16" ht="18.75" customHeight="1">
      <c r="A5" s="9" t="s">
        <v>4</v>
      </c>
      <c r="B5" s="45" t="s">
        <v>5</v>
      </c>
      <c r="C5" s="25"/>
      <c r="D5" s="25"/>
      <c r="E5" s="25"/>
      <c r="F5" s="25"/>
      <c r="G5" s="25"/>
      <c r="H5" s="26"/>
      <c r="I5" s="10" t="s">
        <v>6</v>
      </c>
      <c r="J5" s="1"/>
    </row>
    <row r="6" spans="1:16" ht="18.75" customHeight="1">
      <c r="A6" s="11">
        <v>1</v>
      </c>
      <c r="B6" s="24" t="s">
        <v>7</v>
      </c>
      <c r="C6" s="25"/>
      <c r="D6" s="25"/>
      <c r="E6" s="25"/>
      <c r="F6" s="25"/>
      <c r="G6" s="25"/>
      <c r="H6" s="26"/>
      <c r="I6" s="16"/>
      <c r="K6">
        <f>(I6+I7+I8)/3</f>
        <v>0</v>
      </c>
    </row>
    <row r="7" spans="1:16" ht="18.75" customHeight="1">
      <c r="A7" s="11">
        <v>2</v>
      </c>
      <c r="B7" s="24" t="s">
        <v>8</v>
      </c>
      <c r="C7" s="25"/>
      <c r="D7" s="25"/>
      <c r="E7" s="25"/>
      <c r="F7" s="25"/>
      <c r="G7" s="25"/>
      <c r="H7" s="26"/>
      <c r="I7" s="16"/>
    </row>
    <row r="8" spans="1:16" ht="18.75" customHeight="1">
      <c r="A8" s="11">
        <v>3</v>
      </c>
      <c r="B8" s="24" t="s">
        <v>9</v>
      </c>
      <c r="C8" s="25"/>
      <c r="D8" s="25"/>
      <c r="E8" s="25"/>
      <c r="F8" s="25"/>
      <c r="G8" s="25"/>
      <c r="H8" s="26"/>
      <c r="I8" s="16"/>
    </row>
    <row r="9" spans="1:16" ht="18.75" customHeight="1">
      <c r="A9" s="7" t="s">
        <v>10</v>
      </c>
      <c r="B9" s="4"/>
      <c r="C9" s="4"/>
      <c r="D9" s="4"/>
      <c r="E9" s="4"/>
      <c r="F9" s="4"/>
      <c r="G9" s="4"/>
      <c r="H9" s="4"/>
      <c r="I9" s="6"/>
    </row>
    <row r="10" spans="1:16" ht="18.75" customHeight="1">
      <c r="A10" s="11">
        <v>4</v>
      </c>
      <c r="B10" s="24" t="s">
        <v>11</v>
      </c>
      <c r="C10" s="25"/>
      <c r="D10" s="25"/>
      <c r="E10" s="25"/>
      <c r="F10" s="25"/>
      <c r="G10" s="25"/>
      <c r="H10" s="26"/>
      <c r="I10" s="16"/>
      <c r="K10">
        <f>(I10+I11+I12)/3</f>
        <v>0</v>
      </c>
    </row>
    <row r="11" spans="1:16" ht="18.75" customHeight="1">
      <c r="A11" s="11">
        <v>5</v>
      </c>
      <c r="B11" s="24" t="s">
        <v>12</v>
      </c>
      <c r="C11" s="25"/>
      <c r="D11" s="25"/>
      <c r="E11" s="25"/>
      <c r="F11" s="25"/>
      <c r="G11" s="25"/>
      <c r="H11" s="26"/>
      <c r="I11" s="16"/>
    </row>
    <row r="12" spans="1:16" ht="18.75" customHeight="1">
      <c r="A12" s="11">
        <v>6</v>
      </c>
      <c r="B12" s="24" t="s">
        <v>13</v>
      </c>
      <c r="C12" s="25"/>
      <c r="D12" s="25"/>
      <c r="E12" s="25"/>
      <c r="F12" s="25"/>
      <c r="G12" s="25"/>
      <c r="H12" s="26"/>
      <c r="I12" s="16"/>
    </row>
    <row r="13" spans="1:16" ht="18.75" customHeight="1">
      <c r="A13" s="7" t="s">
        <v>14</v>
      </c>
      <c r="B13" s="4"/>
      <c r="C13" s="4"/>
      <c r="D13" s="4"/>
      <c r="E13" s="4"/>
      <c r="F13" s="4"/>
      <c r="G13" s="4"/>
      <c r="H13" s="4"/>
      <c r="I13" s="6"/>
    </row>
    <row r="14" spans="1:16" ht="18.75" customHeight="1">
      <c r="A14" s="11">
        <v>7</v>
      </c>
      <c r="B14" s="24" t="s">
        <v>15</v>
      </c>
      <c r="C14" s="25"/>
      <c r="D14" s="25"/>
      <c r="E14" s="25"/>
      <c r="F14" s="25"/>
      <c r="G14" s="25"/>
      <c r="H14" s="26"/>
      <c r="I14" s="16"/>
      <c r="K14">
        <f>(I14+I15+I16)/3</f>
        <v>0</v>
      </c>
    </row>
    <row r="15" spans="1:16" ht="18.75" customHeight="1">
      <c r="A15" s="11">
        <v>8</v>
      </c>
      <c r="B15" s="24" t="s">
        <v>16</v>
      </c>
      <c r="C15" s="25"/>
      <c r="D15" s="25"/>
      <c r="E15" s="25"/>
      <c r="F15" s="25"/>
      <c r="G15" s="25"/>
      <c r="H15" s="26"/>
      <c r="I15" s="16"/>
    </row>
    <row r="16" spans="1:16" ht="18.75" customHeight="1">
      <c r="A16" s="11">
        <v>9</v>
      </c>
      <c r="B16" s="24" t="s">
        <v>17</v>
      </c>
      <c r="C16" s="25"/>
      <c r="D16" s="25"/>
      <c r="E16" s="25"/>
      <c r="F16" s="25"/>
      <c r="G16" s="25"/>
      <c r="H16" s="26"/>
      <c r="I16" s="16"/>
    </row>
    <row r="17" spans="1:11" ht="18.75" customHeight="1">
      <c r="A17" s="7" t="s">
        <v>18</v>
      </c>
      <c r="B17" s="4"/>
      <c r="C17" s="4"/>
      <c r="D17" s="4"/>
      <c r="E17" s="4"/>
      <c r="F17" s="4"/>
      <c r="G17" s="4"/>
      <c r="H17" s="4"/>
      <c r="I17" s="6"/>
    </row>
    <row r="18" spans="1:11" ht="18.75" customHeight="1">
      <c r="A18" s="11">
        <v>10</v>
      </c>
      <c r="B18" s="24" t="s">
        <v>19</v>
      </c>
      <c r="C18" s="25"/>
      <c r="D18" s="25"/>
      <c r="E18" s="25"/>
      <c r="F18" s="25"/>
      <c r="G18" s="25"/>
      <c r="H18" s="26"/>
      <c r="I18" s="16"/>
      <c r="K18">
        <f>(I18+I19+I20)/3</f>
        <v>0</v>
      </c>
    </row>
    <row r="19" spans="1:11" ht="18.75" customHeight="1">
      <c r="A19" s="11">
        <v>11</v>
      </c>
      <c r="B19" s="24" t="s">
        <v>20</v>
      </c>
      <c r="C19" s="25"/>
      <c r="D19" s="25"/>
      <c r="E19" s="25"/>
      <c r="F19" s="25"/>
      <c r="G19" s="25"/>
      <c r="H19" s="26"/>
      <c r="I19" s="16"/>
    </row>
    <row r="20" spans="1:11" ht="18.75" customHeight="1">
      <c r="A20" s="11">
        <v>12</v>
      </c>
      <c r="B20" s="24" t="s">
        <v>21</v>
      </c>
      <c r="C20" s="25"/>
      <c r="D20" s="25"/>
      <c r="E20" s="25"/>
      <c r="F20" s="25"/>
      <c r="G20" s="25"/>
      <c r="H20" s="26"/>
      <c r="I20" s="16"/>
    </row>
    <row r="21" spans="1:11" ht="18.75" customHeight="1">
      <c r="A21" s="8" t="s">
        <v>22</v>
      </c>
      <c r="B21" s="4"/>
      <c r="C21" s="4"/>
      <c r="D21" s="4"/>
      <c r="E21" s="4"/>
      <c r="F21" s="4"/>
      <c r="G21" s="4"/>
      <c r="H21" s="4"/>
      <c r="I21" s="6"/>
    </row>
    <row r="22" spans="1:11" ht="18.75" customHeight="1">
      <c r="A22" s="7" t="s">
        <v>23</v>
      </c>
      <c r="B22" s="4"/>
      <c r="C22" s="4"/>
      <c r="D22" s="4"/>
      <c r="E22" s="4"/>
      <c r="F22" s="4"/>
      <c r="G22" s="4"/>
      <c r="H22" s="4"/>
      <c r="I22" s="6"/>
    </row>
    <row r="23" spans="1:11" ht="18.75" customHeight="1">
      <c r="A23" s="11">
        <v>13</v>
      </c>
      <c r="B23" s="24" t="s">
        <v>24</v>
      </c>
      <c r="C23" s="25"/>
      <c r="D23" s="25"/>
      <c r="E23" s="25"/>
      <c r="F23" s="25"/>
      <c r="G23" s="25"/>
      <c r="H23" s="26"/>
      <c r="I23" s="16"/>
      <c r="K23">
        <f>(I23+I24+I25)/3</f>
        <v>0</v>
      </c>
    </row>
    <row r="24" spans="1:11" ht="18.75" customHeight="1">
      <c r="A24" s="11">
        <v>14</v>
      </c>
      <c r="B24" s="24" t="s">
        <v>25</v>
      </c>
      <c r="C24" s="25"/>
      <c r="D24" s="25"/>
      <c r="E24" s="25"/>
      <c r="F24" s="25"/>
      <c r="G24" s="25"/>
      <c r="H24" s="26"/>
      <c r="I24" s="16"/>
    </row>
    <row r="25" spans="1:11" ht="18.75" customHeight="1">
      <c r="A25" s="11">
        <v>15</v>
      </c>
      <c r="B25" s="24" t="s">
        <v>26</v>
      </c>
      <c r="C25" s="25"/>
      <c r="D25" s="25"/>
      <c r="E25" s="25"/>
      <c r="F25" s="25"/>
      <c r="G25" s="25"/>
      <c r="H25" s="26"/>
      <c r="I25" s="16"/>
    </row>
    <row r="26" spans="1:11" ht="18.75" customHeight="1">
      <c r="A26" s="3" t="s">
        <v>27</v>
      </c>
      <c r="B26" s="4"/>
      <c r="C26" s="4"/>
      <c r="D26" s="4"/>
      <c r="E26" s="4"/>
      <c r="F26" s="4"/>
      <c r="G26" s="4"/>
      <c r="H26" s="4"/>
      <c r="I26" s="6"/>
    </row>
    <row r="27" spans="1:11" ht="18.75" customHeight="1">
      <c r="A27" s="11">
        <v>16</v>
      </c>
      <c r="B27" s="24" t="s">
        <v>28</v>
      </c>
      <c r="C27" s="25"/>
      <c r="D27" s="25"/>
      <c r="E27" s="25"/>
      <c r="F27" s="25"/>
      <c r="G27" s="25"/>
      <c r="H27" s="26"/>
      <c r="I27" s="16"/>
      <c r="K27">
        <f>(I27+I28+I29)/3</f>
        <v>0</v>
      </c>
    </row>
    <row r="28" spans="1:11" ht="18.75" customHeight="1">
      <c r="A28" s="11">
        <v>17</v>
      </c>
      <c r="B28" s="24" t="s">
        <v>29</v>
      </c>
      <c r="C28" s="25"/>
      <c r="D28" s="25"/>
      <c r="E28" s="25"/>
      <c r="F28" s="25"/>
      <c r="G28" s="25"/>
      <c r="H28" s="26"/>
      <c r="I28" s="16"/>
    </row>
    <row r="29" spans="1:11" ht="18.75" customHeight="1">
      <c r="A29" s="11">
        <v>18</v>
      </c>
      <c r="B29" s="24" t="s">
        <v>30</v>
      </c>
      <c r="C29" s="25"/>
      <c r="D29" s="25"/>
      <c r="E29" s="25"/>
      <c r="F29" s="25"/>
      <c r="G29" s="25"/>
      <c r="H29" s="26"/>
      <c r="I29" s="16"/>
    </row>
    <row r="30" spans="1:11" ht="18.75" customHeight="1">
      <c r="A30" s="7" t="s">
        <v>31</v>
      </c>
      <c r="B30" s="4"/>
      <c r="C30" s="4"/>
      <c r="D30" s="4"/>
      <c r="E30" s="4"/>
      <c r="F30" s="4"/>
      <c r="G30" s="4"/>
      <c r="H30" s="4"/>
      <c r="I30" s="6"/>
    </row>
    <row r="31" spans="1:11" ht="18.75" customHeight="1">
      <c r="A31" s="11">
        <v>19</v>
      </c>
      <c r="B31" s="24" t="s">
        <v>32</v>
      </c>
      <c r="C31" s="25"/>
      <c r="D31" s="25"/>
      <c r="E31" s="25"/>
      <c r="F31" s="25"/>
      <c r="G31" s="25"/>
      <c r="H31" s="26"/>
      <c r="I31" s="16"/>
      <c r="K31">
        <f>(I31+I32+I33)/3</f>
        <v>0</v>
      </c>
    </row>
    <row r="32" spans="1:11" ht="18.75" customHeight="1">
      <c r="A32" s="11">
        <v>20</v>
      </c>
      <c r="B32" s="24" t="s">
        <v>33</v>
      </c>
      <c r="C32" s="25"/>
      <c r="D32" s="25"/>
      <c r="E32" s="25"/>
      <c r="F32" s="25"/>
      <c r="G32" s="25"/>
      <c r="H32" s="26"/>
      <c r="I32" s="16"/>
    </row>
    <row r="33" spans="1:17" ht="18.75" customHeight="1">
      <c r="A33" s="11">
        <v>21</v>
      </c>
      <c r="B33" s="24" t="s">
        <v>34</v>
      </c>
      <c r="C33" s="25"/>
      <c r="D33" s="25"/>
      <c r="E33" s="25"/>
      <c r="F33" s="25"/>
      <c r="G33" s="25"/>
      <c r="H33" s="26"/>
      <c r="I33" s="16"/>
    </row>
    <row r="34" spans="1:17" ht="18.75" customHeight="1">
      <c r="A34" s="7" t="s">
        <v>35</v>
      </c>
      <c r="I34" s="6"/>
    </row>
    <row r="35" spans="1:17" ht="18.75" customHeight="1">
      <c r="A35" s="11">
        <v>22</v>
      </c>
      <c r="B35" s="46" t="s">
        <v>36</v>
      </c>
      <c r="C35" s="25"/>
      <c r="D35" s="25"/>
      <c r="E35" s="25"/>
      <c r="F35" s="25"/>
      <c r="G35" s="25"/>
      <c r="H35" s="26"/>
      <c r="I35" s="16"/>
      <c r="K35">
        <f>(I35+I36+I37)/3</f>
        <v>0</v>
      </c>
    </row>
    <row r="36" spans="1:17" ht="18.75" customHeight="1">
      <c r="A36" s="11">
        <v>23</v>
      </c>
      <c r="B36" s="46" t="s">
        <v>37</v>
      </c>
      <c r="C36" s="25"/>
      <c r="D36" s="25"/>
      <c r="E36" s="25"/>
      <c r="F36" s="25"/>
      <c r="G36" s="25"/>
      <c r="H36" s="26"/>
      <c r="I36" s="16"/>
    </row>
    <row r="37" spans="1:17" ht="18.75" customHeight="1">
      <c r="A37" s="11">
        <v>24</v>
      </c>
      <c r="B37" s="46" t="s">
        <v>38</v>
      </c>
      <c r="C37" s="25"/>
      <c r="D37" s="25"/>
      <c r="E37" s="25"/>
      <c r="F37" s="25"/>
      <c r="G37" s="25"/>
      <c r="H37" s="26"/>
      <c r="I37" s="16"/>
    </row>
    <row r="38" spans="1:17"/>
    <row r="39" spans="1:17"/>
    <row r="40" spans="1:17"/>
    <row r="41" spans="1:17">
      <c r="K41" t="s">
        <v>39</v>
      </c>
      <c r="L41" t="s">
        <v>40</v>
      </c>
      <c r="M41" t="s">
        <v>41</v>
      </c>
    </row>
    <row r="42" spans="1:17">
      <c r="K42">
        <v>1</v>
      </c>
      <c r="L42" t="s">
        <v>42</v>
      </c>
      <c r="M42">
        <f>K6</f>
        <v>0</v>
      </c>
      <c r="N42" t="s">
        <v>43</v>
      </c>
    </row>
    <row r="43" spans="1:17">
      <c r="K43">
        <v>2</v>
      </c>
      <c r="L43" t="s">
        <v>44</v>
      </c>
      <c r="M43">
        <f>K10</f>
        <v>0</v>
      </c>
      <c r="N43" t="s">
        <v>45</v>
      </c>
    </row>
    <row r="44" spans="1:17">
      <c r="K44">
        <v>3</v>
      </c>
      <c r="L44" t="s">
        <v>46</v>
      </c>
      <c r="M44">
        <f>K14</f>
        <v>0</v>
      </c>
      <c r="N44" t="s">
        <v>47</v>
      </c>
    </row>
    <row r="45" spans="1:17">
      <c r="K45">
        <v>4</v>
      </c>
      <c r="L45" t="s">
        <v>48</v>
      </c>
      <c r="M45">
        <f>K18</f>
        <v>0</v>
      </c>
      <c r="N45" t="s">
        <v>49</v>
      </c>
    </row>
    <row r="46" spans="1:17">
      <c r="K46">
        <v>5</v>
      </c>
      <c r="L46" t="s">
        <v>50</v>
      </c>
      <c r="M46">
        <f>K23</f>
        <v>0</v>
      </c>
      <c r="N46" t="s">
        <v>51</v>
      </c>
      <c r="Q46" s="12"/>
    </row>
    <row r="47" spans="1:17">
      <c r="K47">
        <v>6</v>
      </c>
      <c r="L47" t="s">
        <v>52</v>
      </c>
      <c r="M47">
        <f>K27</f>
        <v>0</v>
      </c>
      <c r="N47" t="s">
        <v>53</v>
      </c>
      <c r="Q47" s="15"/>
    </row>
    <row r="48" spans="1:17">
      <c r="K48">
        <v>7</v>
      </c>
      <c r="L48" t="s">
        <v>54</v>
      </c>
      <c r="M48">
        <f>K31</f>
        <v>0</v>
      </c>
      <c r="N48" s="15" t="s">
        <v>55</v>
      </c>
      <c r="P48" s="15"/>
      <c r="Q48" s="15"/>
    </row>
    <row r="49" spans="1:14">
      <c r="K49">
        <v>8</v>
      </c>
      <c r="L49" t="s">
        <v>56</v>
      </c>
      <c r="M49">
        <f>K35</f>
        <v>0</v>
      </c>
      <c r="N49" t="s">
        <v>57</v>
      </c>
    </row>
    <row r="50" spans="1:14">
      <c r="K50">
        <v>9</v>
      </c>
      <c r="N50" t="s">
        <v>58</v>
      </c>
    </row>
    <row r="51" spans="1:14">
      <c r="K51" t="s">
        <v>59</v>
      </c>
    </row>
    <row r="52" spans="1:14">
      <c r="K52" t="str">
        <f ca="1">IF($L$54="","",SUBSTITUTE(TRIM(CONCATENATE(IFERROR(INDEX($L$42:$L$49,MATCH($L$54,$K$42:$K$49,0))&amp;" ",""),IFERROR(INDEX($L$42:$L$49,MATCH($L$55,$K$42:$K$49,0))&amp;" ",""),IFERROR(INDEX($L$42:$L$49,MATCH($L$56,$K$42:$K$49,0))&amp;" ",""),IFERROR(INDEX($L$42:$L$49,MATCH($L$57,$K$42:$K$49,0))&amp;" ",""),IFERROR(INDEX($L$42:$L$49,MATCH($L$58,$K$42:$K$49,0))&amp;" ",""),IFERROR(INDEX($L$42:$L$49,MATCH($L$59,$K$42:$K$49,0))&amp;" ",""),IFERROR(INDEX($L$42:$L$49,MATCH($L$60,$K$42:$K$49,0))&amp;" ",""),IFERROR(INDEX($L$42:$L$49,MATCH($L$61,$K$42:$K$49,0))&amp;" ",""),IFERROR(INDEX($L$42:$L$49,MATCH($L$62,$K$42:$K$49,0))&amp;" ","")))," ","/"))</f>
        <v>労働時間・休暇の適正化/柔軟な働き方と環境</v>
      </c>
    </row>
    <row r="53" spans="1:14"/>
    <row r="54" spans="1:14">
      <c r="L54">
        <f>IFERROR(INDEX($K$42:$K$50,_xlfn.AGGREGATE(15,6,(ROW($K$42:$K$50)-ROW($K$42)+1)/($M$42:$M$50=MIN($M$42:$M$49)),ROWS($L$54:L54))),"")</f>
        <v>1</v>
      </c>
      <c r="M54">
        <f>IF($L$55&lt;&gt;"",9,$L$54)</f>
        <v>9</v>
      </c>
    </row>
    <row r="55" spans="1:14">
      <c r="L55">
        <f>IFERROR(INDEX($K$42:$K$50,_xlfn.AGGREGATE(15,6,(ROW($K$42:$K$50)-ROW($K$42)+1)/($M$42:$M$50=MIN($M$42:$M$49)),ROWS($L$54:L55))),"")</f>
        <v>2</v>
      </c>
    </row>
    <row r="56" spans="1:14">
      <c r="L56" t="str">
        <f ca="1">IFERROR(INDEX($K$42:$K$50,_xludf.AGGREGATE(15,6,(ROW($K$42:$K$50)-ROW($K$42)+1)/($M$42:$M$50=MIN($M$42:$M$49)),ROWS($L$54:L56))),"")</f>
        <v/>
      </c>
    </row>
    <row r="57" spans="1:14">
      <c r="B57" t="s">
        <v>60</v>
      </c>
      <c r="L57" t="str">
        <f ca="1">IFERROR(INDEX($K$42:$K$50,_xludf.AGGREGATE(15,6,(ROW($K$42:$K$50)-ROW($K$42)+1)/($M$42:$M$50=MIN($M$42:$M$49)),ROWS($L$54:L57))),"")</f>
        <v/>
      </c>
    </row>
    <row r="58" spans="1:14">
      <c r="L58" t="str">
        <f ca="1">IFERROR(INDEX($K$42:$K$50,_xludf.AGGREGATE(15,6,(ROW($K$42:$K$50)-ROW($K$42)+1)/($M$42:$M$50=MIN($M$42:$M$49)),ROWS($L$54:L58))),"")</f>
        <v/>
      </c>
    </row>
    <row r="59" spans="1:14">
      <c r="L59" t="str">
        <f ca="1">IFERROR(INDEX($K$42:$K$50,_xludf.AGGREGATE(15,6,(ROW($K$42:$K$50)-ROW($K$42)+1)/($M$42:$M$50=MIN($M$42:$M$49)),ROWS($L$54:L59))),"")</f>
        <v/>
      </c>
    </row>
    <row r="60" spans="1:14" ht="18.75" customHeight="1">
      <c r="A60" s="19" t="str">
        <f>IFERROR(INDEX(出力内容!B$2:B$17, MATCH(セルフチェックツール!L68, 出力内容!A$2:A$17, 0)),"")</f>
        <v>要注意型（強）【働きやすさ：低／働きがい：低】</v>
      </c>
      <c r="C60" s="13"/>
      <c r="D60" s="13"/>
      <c r="E60" s="13"/>
      <c r="F60" s="13"/>
      <c r="G60" s="13"/>
      <c r="H60" s="13"/>
      <c r="I60" s="13"/>
      <c r="L60" t="str">
        <f ca="1">IFERROR(INDEX($K$42:$K$50,_xludf.AGGREGATE(15,6,(ROW($K$42:$K$50)-ROW($K$42)+1)/($M$42:$M$50=MIN($M$42:$M$49)),ROWS($L$54:L60))),"")</f>
        <v/>
      </c>
    </row>
    <row r="61" spans="1:14" ht="19.5" customHeight="1" thickBot="1">
      <c r="A61" s="22" t="s">
        <v>61</v>
      </c>
      <c r="C61" s="13"/>
      <c r="D61" s="13"/>
      <c r="E61" s="13"/>
      <c r="F61" s="13"/>
      <c r="G61" s="13"/>
      <c r="H61" s="13"/>
      <c r="I61" s="13"/>
      <c r="L61" t="str">
        <f ca="1">IFERROR(INDEX($K$42:$K$50,_xludf.AGGREGATE(15,6,(ROW($K$42:$K$50)-ROW($K$42)+1)/($M$42:$M$50=MIN($M$42:$M$49)),ROWS($L$54:L61))),"")</f>
        <v/>
      </c>
    </row>
    <row r="62" spans="1:14" ht="18.75" customHeight="1">
      <c r="A62" s="33" t="str">
        <f>IFERROR(INDEX(出力内容!C$2:C$17, MATCH(セルフチェックツール!L68, 出力内容!A$2:A$17, 0)),"")</f>
        <v>働きやすさ・働きがいどちらも十分に担保されていない危ない状態です。早期離職、モチベーション低下、生産性低下のリスクが高くなっています。</v>
      </c>
      <c r="B62" s="28"/>
      <c r="C62" s="28"/>
      <c r="D62" s="28"/>
      <c r="E62" s="28"/>
      <c r="F62" s="28"/>
      <c r="G62" s="28"/>
      <c r="H62" s="28"/>
      <c r="I62" s="34"/>
      <c r="L62" t="str">
        <f ca="1">IFERROR(INDEX($K$42:$K$50,_xludf.AGGREGATE(15,6,(ROW($K$42:$K$50)-ROW($K$42)+1)/($M$42:$M$50=MIN($M$42:$M$49)),ROWS($L$54:L62))),"")</f>
        <v/>
      </c>
    </row>
    <row r="63" spans="1:14">
      <c r="A63" s="35"/>
      <c r="B63" s="36"/>
      <c r="C63" s="36"/>
      <c r="D63" s="36"/>
      <c r="E63" s="36"/>
      <c r="F63" s="36"/>
      <c r="G63" s="36"/>
      <c r="H63" s="36"/>
      <c r="I63" s="37"/>
      <c r="L63" t="s">
        <v>62</v>
      </c>
      <c r="M63" t="s">
        <v>63</v>
      </c>
    </row>
    <row r="64" spans="1:14">
      <c r="A64" s="35"/>
      <c r="B64" s="36"/>
      <c r="C64" s="36"/>
      <c r="D64" s="36"/>
      <c r="E64" s="36"/>
      <c r="F64" s="36"/>
      <c r="G64" s="36"/>
      <c r="H64" s="36"/>
      <c r="I64" s="37"/>
      <c r="L64">
        <f>(K6+K10+K14+K18)/4</f>
        <v>0</v>
      </c>
      <c r="M64">
        <f>(K23+K27+K31+K35)/4</f>
        <v>0</v>
      </c>
    </row>
    <row r="65" spans="1:14" ht="19.5" customHeight="1" thickBot="1">
      <c r="A65" s="38"/>
      <c r="B65" s="39"/>
      <c r="C65" s="39"/>
      <c r="D65" s="39"/>
      <c r="E65" s="39"/>
      <c r="F65" s="39"/>
      <c r="G65" s="39"/>
      <c r="H65" s="39"/>
      <c r="I65" s="40"/>
      <c r="L65" t="s">
        <v>64</v>
      </c>
    </row>
    <row r="66" spans="1:14" ht="19.5" customHeight="1" thickBot="1">
      <c r="A66" s="22" t="s">
        <v>65</v>
      </c>
      <c r="L66">
        <f>IF(L64&lt;3,1,IF(L64&lt;4,2,IF(L64&lt;5,3,4)))</f>
        <v>1</v>
      </c>
      <c r="M66">
        <f>IF(M64&lt;3,1,IF(M64&lt;4,2,IF(M64&lt;5,3,4)))</f>
        <v>1</v>
      </c>
    </row>
    <row r="67" spans="1:14" ht="24" customHeight="1">
      <c r="A67" s="41" t="str">
        <f>IFERROR(INDEX(出力内容!D$2:D$17, MATCH(L68, 出力内容!A$2:A$17, 0)),"")</f>
        <v>職場全体を巻き込んだ体制構築が重要です。まずは現状把握から始め、従業員の小さな不平不満の解消を優先して取り組みましょう。</v>
      </c>
      <c r="B67" s="28"/>
      <c r="C67" s="28"/>
      <c r="D67" s="28"/>
      <c r="E67" s="28"/>
      <c r="F67" s="28"/>
      <c r="G67" s="28"/>
      <c r="H67" s="28"/>
      <c r="I67" s="29"/>
      <c r="L67" t="s">
        <v>66</v>
      </c>
      <c r="M67" s="12"/>
    </row>
    <row r="68" spans="1:14" ht="18.75" customHeight="1">
      <c r="A68" s="35"/>
      <c r="B68" s="36"/>
      <c r="C68" s="36"/>
      <c r="D68" s="36"/>
      <c r="E68" s="36"/>
      <c r="F68" s="36"/>
      <c r="G68" s="36"/>
      <c r="H68" s="36"/>
      <c r="I68" s="42"/>
      <c r="L68" s="20">
        <f>(M66-1)*4+L66</f>
        <v>1</v>
      </c>
      <c r="M68" s="15"/>
    </row>
    <row r="69" spans="1:14" ht="18.75" customHeight="1">
      <c r="A69" s="35"/>
      <c r="B69" s="36"/>
      <c r="C69" s="36"/>
      <c r="D69" s="36"/>
      <c r="E69" s="36"/>
      <c r="F69" s="36"/>
      <c r="G69" s="36"/>
      <c r="H69" s="36"/>
      <c r="I69" s="42"/>
    </row>
    <row r="70" spans="1:14" ht="18.75" customHeight="1" thickBot="1">
      <c r="A70" s="30"/>
      <c r="B70" s="31"/>
      <c r="C70" s="31"/>
      <c r="D70" s="31"/>
      <c r="E70" s="31"/>
      <c r="F70" s="31"/>
      <c r="G70" s="31"/>
      <c r="H70" s="31"/>
      <c r="I70" s="32"/>
      <c r="K70" t="s">
        <v>64</v>
      </c>
    </row>
    <row r="71" spans="1:14" ht="18.75" customHeight="1">
      <c r="A71" s="21"/>
      <c r="B71" s="21"/>
      <c r="C71" s="21"/>
      <c r="D71" s="21"/>
      <c r="E71" s="21"/>
      <c r="F71" s="21"/>
      <c r="G71" s="21"/>
      <c r="H71" s="21"/>
      <c r="I71" s="21"/>
      <c r="K71" t="s">
        <v>67</v>
      </c>
      <c r="L71" t="s">
        <v>68</v>
      </c>
      <c r="M71" t="s">
        <v>69</v>
      </c>
      <c r="N71" t="s">
        <v>70</v>
      </c>
    </row>
    <row r="72" spans="1:14" ht="18.75" customHeight="1" thickBot="1">
      <c r="A72" s="22" t="s">
        <v>71</v>
      </c>
      <c r="B72" s="21"/>
      <c r="C72" s="21"/>
      <c r="D72" s="21"/>
      <c r="E72" s="21"/>
      <c r="F72" s="21"/>
      <c r="G72" s="21"/>
      <c r="H72" s="21"/>
      <c r="I72" s="21"/>
      <c r="K72">
        <v>1</v>
      </c>
      <c r="L72">
        <v>2</v>
      </c>
      <c r="M72">
        <v>3</v>
      </c>
      <c r="N72">
        <v>4</v>
      </c>
    </row>
    <row r="73" spans="1:14" ht="18.75" customHeight="1">
      <c r="A73" s="44" t="str">
        <f ca="1">K52</f>
        <v>労働時間・休暇の適正化/柔軟な働き方と環境</v>
      </c>
      <c r="B73" s="28"/>
      <c r="C73" s="28"/>
      <c r="D73" s="28"/>
      <c r="E73" s="28"/>
      <c r="F73" s="28"/>
      <c r="G73" s="28"/>
      <c r="H73" s="28"/>
      <c r="I73" s="29"/>
    </row>
    <row r="74" spans="1:14" ht="18.75" customHeight="1">
      <c r="A74" s="35"/>
      <c r="B74" s="36"/>
      <c r="C74" s="36"/>
      <c r="D74" s="36"/>
      <c r="E74" s="36"/>
      <c r="F74" s="36"/>
      <c r="G74" s="36"/>
      <c r="H74" s="36"/>
      <c r="I74" s="42"/>
    </row>
    <row r="75" spans="1:14" ht="18.75" customHeight="1" thickBot="1">
      <c r="A75" s="30"/>
      <c r="B75" s="31"/>
      <c r="C75" s="31"/>
      <c r="D75" s="31"/>
      <c r="E75" s="31"/>
      <c r="F75" s="31"/>
      <c r="G75" s="31"/>
      <c r="H75" s="31"/>
      <c r="I75" s="32"/>
    </row>
    <row r="76" spans="1:14" ht="19.5" customHeight="1" thickBot="1">
      <c r="A76" s="22" t="s">
        <v>72</v>
      </c>
    </row>
    <row r="77" spans="1:14">
      <c r="A77" s="27" t="str">
        <f>IFERROR(INDEX($N$42:$N$50, MATCH(M54, $K$42:$K$50, 0)),"")</f>
        <v>複数の項目で課題が見られるため、特定の分野に限定せず、職場全体の基盤強化に向けた取組を進めましょう。</v>
      </c>
      <c r="B77" s="28"/>
      <c r="C77" s="28"/>
      <c r="D77" s="28"/>
      <c r="E77" s="28"/>
      <c r="F77" s="28"/>
      <c r="G77" s="28"/>
      <c r="H77" s="28"/>
      <c r="I77" s="29"/>
    </row>
    <row r="78" spans="1:14" ht="19.5" customHeight="1" thickBot="1">
      <c r="A78" s="30"/>
      <c r="B78" s="31"/>
      <c r="C78" s="31"/>
      <c r="D78" s="31"/>
      <c r="E78" s="31"/>
      <c r="F78" s="31"/>
      <c r="G78" s="31"/>
      <c r="H78" s="31"/>
      <c r="I78" s="32"/>
    </row>
  </sheetData>
  <sheetProtection sheet="1" objects="1" scenarios="1" selectLockedCells="1"/>
  <mergeCells count="30">
    <mergeCell ref="A1:I1"/>
    <mergeCell ref="B29:H29"/>
    <mergeCell ref="B10:H10"/>
    <mergeCell ref="B19:H19"/>
    <mergeCell ref="A73:I75"/>
    <mergeCell ref="B28:H28"/>
    <mergeCell ref="B5:H5"/>
    <mergeCell ref="B20:H20"/>
    <mergeCell ref="B37:H37"/>
    <mergeCell ref="B36:H36"/>
    <mergeCell ref="B32:H32"/>
    <mergeCell ref="B35:H35"/>
    <mergeCell ref="B16:H16"/>
    <mergeCell ref="B7:H7"/>
    <mergeCell ref="B25:H25"/>
    <mergeCell ref="B31:H31"/>
    <mergeCell ref="B8:H8"/>
    <mergeCell ref="A77:I78"/>
    <mergeCell ref="B6:H6"/>
    <mergeCell ref="B24:H24"/>
    <mergeCell ref="A62:I65"/>
    <mergeCell ref="B15:H15"/>
    <mergeCell ref="B33:H33"/>
    <mergeCell ref="A67:I70"/>
    <mergeCell ref="B14:H14"/>
    <mergeCell ref="B27:H27"/>
    <mergeCell ref="B18:H18"/>
    <mergeCell ref="B12:H12"/>
    <mergeCell ref="B11:H11"/>
    <mergeCell ref="B23:H23"/>
  </mergeCells>
  <phoneticPr fontId="19"/>
  <dataValidations count="1">
    <dataValidation type="list" allowBlank="1" showInputMessage="1" showErrorMessage="1" sqref="I6:I8 I10:I12 I14:I16 I18:I20 I23:I25 I27:I29 I31:I33 I35:I37" xr:uid="{00000000-0002-0000-0000-000000000000}">
      <formula1>$K$4:$P$4</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7"/>
  <sheetViews>
    <sheetView workbookViewId="0">
      <selection activeCell="C15" sqref="C15"/>
    </sheetView>
  </sheetViews>
  <sheetFormatPr defaultRowHeight="18.75"/>
  <sheetData>
    <row r="1" spans="1:4">
      <c r="A1" t="s">
        <v>39</v>
      </c>
      <c r="B1" t="s">
        <v>6</v>
      </c>
      <c r="C1" t="s">
        <v>61</v>
      </c>
      <c r="D1" t="s">
        <v>73</v>
      </c>
    </row>
    <row r="2" spans="1:4">
      <c r="A2">
        <v>1</v>
      </c>
      <c r="B2" s="18" t="s">
        <v>74</v>
      </c>
      <c r="C2" s="12" t="s">
        <v>75</v>
      </c>
      <c r="D2" s="17" t="s">
        <v>76</v>
      </c>
    </row>
    <row r="3" spans="1:4">
      <c r="A3">
        <v>2</v>
      </c>
      <c r="B3" t="s">
        <v>77</v>
      </c>
      <c r="C3" t="s">
        <v>78</v>
      </c>
      <c r="D3" t="s">
        <v>79</v>
      </c>
    </row>
    <row r="4" spans="1:4">
      <c r="A4">
        <v>3</v>
      </c>
      <c r="B4" t="s">
        <v>80</v>
      </c>
      <c r="C4" t="s">
        <v>81</v>
      </c>
      <c r="D4" t="s">
        <v>82</v>
      </c>
    </row>
    <row r="5" spans="1:4">
      <c r="A5">
        <v>4</v>
      </c>
      <c r="B5" t="s">
        <v>83</v>
      </c>
      <c r="C5" t="s">
        <v>84</v>
      </c>
      <c r="D5" t="s">
        <v>85</v>
      </c>
    </row>
    <row r="6" spans="1:4">
      <c r="A6">
        <v>5</v>
      </c>
      <c r="B6" t="s">
        <v>86</v>
      </c>
      <c r="C6" t="s">
        <v>87</v>
      </c>
      <c r="D6" t="s">
        <v>88</v>
      </c>
    </row>
    <row r="7" spans="1:4">
      <c r="A7">
        <v>6</v>
      </c>
      <c r="B7" t="s">
        <v>89</v>
      </c>
      <c r="C7" t="s">
        <v>90</v>
      </c>
      <c r="D7" t="s">
        <v>91</v>
      </c>
    </row>
    <row r="8" spans="1:4">
      <c r="A8">
        <v>7</v>
      </c>
      <c r="B8" t="s">
        <v>92</v>
      </c>
      <c r="C8" t="s">
        <v>93</v>
      </c>
      <c r="D8" t="s">
        <v>94</v>
      </c>
    </row>
    <row r="9" spans="1:4">
      <c r="A9">
        <v>8</v>
      </c>
      <c r="B9" t="s">
        <v>95</v>
      </c>
      <c r="C9" t="s">
        <v>96</v>
      </c>
      <c r="D9" t="s">
        <v>97</v>
      </c>
    </row>
    <row r="10" spans="1:4">
      <c r="A10">
        <v>9</v>
      </c>
      <c r="B10" t="s">
        <v>98</v>
      </c>
      <c r="C10" t="s">
        <v>99</v>
      </c>
      <c r="D10" t="s">
        <v>100</v>
      </c>
    </row>
    <row r="11" spans="1:4">
      <c r="A11">
        <v>10</v>
      </c>
      <c r="B11" t="s">
        <v>101</v>
      </c>
      <c r="C11" t="s">
        <v>102</v>
      </c>
      <c r="D11" t="s">
        <v>103</v>
      </c>
    </row>
    <row r="12" spans="1:4">
      <c r="A12">
        <v>11</v>
      </c>
      <c r="B12" t="s">
        <v>104</v>
      </c>
      <c r="C12" t="s">
        <v>105</v>
      </c>
      <c r="D12" t="s">
        <v>106</v>
      </c>
    </row>
    <row r="13" spans="1:4">
      <c r="A13">
        <v>12</v>
      </c>
      <c r="B13" t="s">
        <v>107</v>
      </c>
      <c r="C13" t="s">
        <v>108</v>
      </c>
      <c r="D13" t="s">
        <v>109</v>
      </c>
    </row>
    <row r="14" spans="1:4">
      <c r="A14">
        <v>13</v>
      </c>
      <c r="B14" t="s">
        <v>110</v>
      </c>
      <c r="C14" t="s">
        <v>111</v>
      </c>
      <c r="D14" t="s">
        <v>112</v>
      </c>
    </row>
    <row r="15" spans="1:4">
      <c r="A15">
        <v>14</v>
      </c>
      <c r="B15" t="s">
        <v>113</v>
      </c>
      <c r="C15" t="s">
        <v>114</v>
      </c>
      <c r="D15" t="s">
        <v>115</v>
      </c>
    </row>
    <row r="16" spans="1:4">
      <c r="A16">
        <v>15</v>
      </c>
      <c r="B16" t="s">
        <v>116</v>
      </c>
      <c r="C16" t="s">
        <v>117</v>
      </c>
      <c r="D16" t="s">
        <v>118</v>
      </c>
    </row>
    <row r="17" spans="1:4">
      <c r="A17">
        <v>16</v>
      </c>
      <c r="B17" t="s">
        <v>119</v>
      </c>
      <c r="C17" t="s">
        <v>120</v>
      </c>
      <c r="D17" t="s">
        <v>121</v>
      </c>
    </row>
  </sheetData>
  <phoneticPr fontId="19"/>
  <pageMargins left="0.7" right="0.7" top="0.75" bottom="0.75" header="0.3" footer="0.3"/>
</worksheet>
</file>

<file path=docMetadata/LabelInfo.xml><?xml version="1.0" encoding="utf-8"?>
<clbl:labelList xmlns:clbl="http://schemas.microsoft.com/office/2020/mipLabelMetadata">
  <clbl:label id="{d5d2a240-8397-4433-8b3d-0c8a21ec22c7}" enabled="1" method="Standar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セルフチェックツール</vt:lpstr>
      <vt:lpstr>出力内容</vt:lpstr>
      <vt:lpstr>セルフチェックツール!Print_Area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藤原　麒麟</dc:creator>
  <cp:keywords/>
  <dc:description/>
  <cp:lastModifiedBy>岩本　真梨子</cp:lastModifiedBy>
  <cp:revision/>
  <dcterms:created xsi:type="dcterms:W3CDTF">2026-02-05T04:03:38Z</dcterms:created>
  <dcterms:modified xsi:type="dcterms:W3CDTF">2026-05-15T04:19:26Z</dcterms:modified>
  <cp:category/>
  <cp:contentStatus/>
</cp:coreProperties>
</file>