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wkfsv01\USERS\Redirect\2212\デスクトップ\経営比較分析表07 岩国市\"/>
    </mc:Choice>
  </mc:AlternateContent>
  <workbookProtection workbookAlgorithmName="SHA-512" workbookHashValue="tV2OLknyjMyTgg0CLnnDYuYKIBTYizxv/cyecdb754JDKfMNGahnzdXT6yZdkAjsxI/4RiC53GaNVQuttKcoYA==" workbookSaltValue="dJQv2ZhwoKum2JByJzdNT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U7" i="5"/>
  <c r="AS7" i="5"/>
  <c r="HJ32" i="4" s="1"/>
  <c r="AR7" i="5"/>
  <c r="AQ7" i="5"/>
  <c r="AP7" i="5"/>
  <c r="AO7" i="5"/>
  <c r="EL32" i="4" s="1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GQ32" i="4"/>
  <c r="FX32" i="4"/>
  <c r="FE32" i="4"/>
  <c r="CS32" i="4"/>
  <c r="BZ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HX10" i="4"/>
  <c r="DU10" i="4"/>
  <c r="CF10" i="4"/>
  <c r="B10" i="4"/>
  <c r="LJ8" i="4"/>
  <c r="HX8" i="4"/>
  <c r="FJ8" i="4"/>
  <c r="DU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51" i="4"/>
  <c r="FX30" i="4"/>
  <c r="BG30" i="4"/>
  <c r="AV76" i="4"/>
  <c r="KO51" i="4"/>
  <c r="FX51" i="4"/>
  <c r="KO30" i="4"/>
  <c r="LE76" i="4"/>
  <c r="KP76" i="4"/>
  <c r="FE51" i="4"/>
  <c r="JV30" i="4"/>
  <c r="HA76" i="4"/>
  <c r="AN51" i="4"/>
  <c r="AN30" i="4"/>
  <c r="AG76" i="4"/>
  <c r="JV51" i="4"/>
  <c r="FE30" i="4"/>
  <c r="R76" i="4"/>
  <c r="JC51" i="4"/>
  <c r="KA76" i="4"/>
  <c r="JC30" i="4"/>
  <c r="GL76" i="4"/>
  <c r="U51" i="4"/>
  <c r="EL30" i="4"/>
  <c r="U30" i="4"/>
  <c r="EL51" i="4"/>
</calcChain>
</file>

<file path=xl/sharedStrings.xml><?xml version="1.0" encoding="utf-8"?>
<sst xmlns="http://schemas.openxmlformats.org/spreadsheetml/2006/main" count="279" uniqueCount="132">
  <si>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</si>
  <si>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</si>
  <si>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</si>
  <si>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</si>
  <si>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</si>
  <si>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</si>
  <si>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</si>
  <si>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</si>
  <si>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</si>
  <si>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</si>
  <si>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</si>
  <si>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</si>
  <si>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</si>
  <si>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</si>
  <si>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</si>
  <si>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</si>
  <si>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</si>
  <si>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</si>
  <si>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</si>
  <si>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</si>
  <si>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</si>
  <si>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</si>
  <si>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</si>
  <si>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</si>
  <si>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</si>
  <si>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</si>
  <si>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</si>
  <si>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</si>
  <si>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</si>
  <si>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</si>
  <si>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</si>
  <si>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</si>
  <si>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</si>
  <si>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</si>
  <si>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</si>
  <si>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</si>
  <si>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</si>
  <si>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</si>
  <si>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</si>
  <si>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</si>
  <si>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</si>
  <si>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</si>
  <si>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</si>
  <si>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</si>
  <si>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</si>
  <si>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</si>
  <si>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</si>
  <si>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</si>
  <si>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</si>
  <si>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</si>
  <si>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</si>
  <si>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</si>
  <si>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</si>
  <si>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</si>
  <si>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</si>
  <si>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</si>
  <si>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</si>
  <si>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</si>
  <si>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</si>
  <si>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</si>
  <si>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</si>
  <si>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</si>
  <si>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</si>
  <si>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</si>
  <si>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</si>
  <si>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</si>
  <si>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</si>
  <si>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</si>
  <si>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</si>
  <si>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</si>
  <si>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</si>
  <si>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</si>
  <si>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</si>
  <si>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</si>
  <si>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</si>
  <si>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</si>
  <si>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</si>
  <si>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</si>
  <si>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</si>
  <si>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</si>
  <si>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</si>
  <si>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</si>
  <si>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</si>
  <si>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</si>
  <si>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</si>
  <si>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</si>
  <si>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</si>
  <si>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</si>
  <si>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</si>
  <si>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</si>
  <si>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</si>
  <si>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</si>
  <si>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</si>
  <si>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</si>
  <si>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</si>
  <si>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</si>
  <si>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</si>
  <si>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</si>
  <si>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</si>
  <si>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</si>
  <si>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</si>
  <si>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</si>
  <si>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</si>
  <si>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</si>
  <si>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</si>
  <si>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</si>
  <si>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</si>
  <si>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</si>
  <si>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</si>
  <si>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</si>
  <si>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岩国市</t>
  </si>
  <si>
    <t>神代駅前駐車場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</si>
  <si>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</si>
  <si>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</si>
  <si>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</si>
  <si>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</si>
  <si>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</si>
  <si>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</si>
  <si>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</si>
  <si>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</si>
  <si>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</si>
  <si>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</si>
  <si>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</si>
  <si>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</si>
  <si>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</si>
  <si>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</si>
  <si>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</si>
  <si>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</si>
  <si>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定期駐車のみの広場式の施設で、建設後28年が経過している。
　契約者に継続的に利用してもらうためにも、適切な維持管理により施設の長寿命化を図る必要がある。</t>
    <phoneticPr fontId="5"/>
  </si>
  <si>
    <t>　稼働率は、全国平均及び類似施設平均を下回った状態で推移している。当施設は、全て定期駐車場として運用しているため、収入が安定する一方、時間貸しとして運用している施設に比べて回転率（稼働率）が低くなる傾向がある。</t>
    <phoneticPr fontId="5"/>
  </si>
  <si>
    <t>　本施設は、収益性の向上により、概ね安定的な経営状況を維持している。ただし、継続的な収益性の確保のため、施設改修など改善に向けた取組みを検討する必要がある。</t>
    <rPh sb="10" eb="12">
      <t>コウジョウ</t>
    </rPh>
    <phoneticPr fontId="5"/>
  </si>
  <si>
    <t>　収益的収支比率と売上高ＧＯＰ比率が全国平均及び類似施設平均を大きく上回り、高い収益性を示している。
  一方、ＥＢＩＴＤＡが全国平均及び類似施設平均を下回っており、収益が継続して成長する見込みが高くないと評価されるが、経営規模や近年の数値が改善されている点を考慮すると、おおむね良好といえる。</t>
    <rPh sb="103" eb="105">
      <t>ヒョウカ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</si>
</sst>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1991.7</c:v>
                </c:pt>
                <c:pt idx="1">
                  <c:v>278.3</c:v>
                </c:pt>
                <c:pt idx="2">
                  <c:v>2405.1999999999998</c:v>
                </c:pt>
                <c:pt idx="3">
                  <c:v>1000</c:v>
                </c:pt>
                <c:pt idx="4">
                  <c:v>4954.5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9-4AC6-AB52-CDE51D607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9-4AC6-AB52-CDE51D607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A-427D-A0C5-AB4446D9C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DA-427D-A0C5-AB4446D9C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124-4A13-BEE0-2C6D465E1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4-4A13-BEE0-2C6D465E1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077-41C6-8988-5F63A650F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7-41C6-8988-5F63A650F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C-4AD3-991F-94DA46FD6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C-4AD3-991F-94DA46FD6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4-45FF-B1B3-227D384A9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4-45FF-B1B3-227D384A9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73.3</c:v>
                </c:pt>
                <c:pt idx="1">
                  <c:v>66.7</c:v>
                </c:pt>
                <c:pt idx="2">
                  <c:v>86.7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2-4B04-BF34-D4B658D5E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2-4B04-BF34-D4B658D5E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95</c:v>
                </c:pt>
                <c:pt idx="1">
                  <c:v>63.9</c:v>
                </c:pt>
                <c:pt idx="2">
                  <c:v>95.8</c:v>
                </c:pt>
                <c:pt idx="3">
                  <c:v>89.9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0-46CD-87AB-85E10A806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0-46CD-87AB-85E10A806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406</c:v>
                </c:pt>
                <c:pt idx="1">
                  <c:v>235</c:v>
                </c:pt>
                <c:pt idx="2">
                  <c:v>464</c:v>
                </c:pt>
                <c:pt idx="3">
                  <c:v>549</c:v>
                </c:pt>
                <c:pt idx="4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5-47A5-A216-EAEDE1CBA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5-47A5-A216-EAEDE1CBA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3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山口県岩国市　神代駅前駐車場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369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 t="str">
        <f>データ!W7</f>
        <v>-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1991.7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278.3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2405.1999999999998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1000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4954.5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73.3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66.7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86.7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63.9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95.8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89.9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406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235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464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549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534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8076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8265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4723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92agcaNsun4M6jfpEWKSEcwMog2imWQqO9sLoi/1lfj9Z7SbxlttVwQGTUJgX9sMSOy2S7u4nJUO+s1XUCqmaw==" saltValue="IhPuMUonvkMCvHMHuVU3I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100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101</v>
      </c>
      <c r="AV5" s="59" t="s">
        <v>90</v>
      </c>
      <c r="AW5" s="59" t="s">
        <v>102</v>
      </c>
      <c r="AX5" s="59" t="s">
        <v>100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101</v>
      </c>
      <c r="BG5" s="59" t="s">
        <v>90</v>
      </c>
      <c r="BH5" s="59" t="s">
        <v>102</v>
      </c>
      <c r="BI5" s="59" t="s">
        <v>100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101</v>
      </c>
      <c r="BR5" s="59" t="s">
        <v>90</v>
      </c>
      <c r="BS5" s="59" t="s">
        <v>102</v>
      </c>
      <c r="BT5" s="59" t="s">
        <v>100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100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101</v>
      </c>
      <c r="CP5" s="59" t="s">
        <v>90</v>
      </c>
      <c r="CQ5" s="59" t="s">
        <v>91</v>
      </c>
      <c r="CR5" s="59" t="s">
        <v>100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101</v>
      </c>
      <c r="DA5" s="59" t="s">
        <v>90</v>
      </c>
      <c r="DB5" s="59" t="s">
        <v>91</v>
      </c>
      <c r="DC5" s="59" t="s">
        <v>100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100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104</v>
      </c>
      <c r="B6" s="60">
        <f>B8</f>
        <v>2019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山口県岩国市</v>
      </c>
      <c r="I6" s="60" t="str">
        <f t="shared" si="1"/>
        <v>神代駅前駐車場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28</v>
      </c>
      <c r="S6" s="62" t="str">
        <f t="shared" si="1"/>
        <v>駅</v>
      </c>
      <c r="T6" s="62" t="str">
        <f t="shared" si="1"/>
        <v>無</v>
      </c>
      <c r="U6" s="63">
        <f t="shared" si="1"/>
        <v>369</v>
      </c>
      <c r="V6" s="63">
        <f t="shared" si="1"/>
        <v>15</v>
      </c>
      <c r="W6" s="63" t="str">
        <f t="shared" si="1"/>
        <v>-</v>
      </c>
      <c r="X6" s="62" t="str">
        <f t="shared" si="1"/>
        <v>導入なし</v>
      </c>
      <c r="Y6" s="64">
        <f>IF(Y8="-",NA(),Y8)</f>
        <v>1991.7</v>
      </c>
      <c r="Z6" s="64">
        <f t="shared" ref="Z6:AH6" si="2">IF(Z8="-",NA(),Z8)</f>
        <v>278.3</v>
      </c>
      <c r="AA6" s="64">
        <f t="shared" si="2"/>
        <v>2405.1999999999998</v>
      </c>
      <c r="AB6" s="64">
        <f t="shared" si="2"/>
        <v>1000</v>
      </c>
      <c r="AC6" s="64">
        <f t="shared" si="2"/>
        <v>4954.5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95</v>
      </c>
      <c r="BG6" s="64">
        <f t="shared" ref="BG6:BO6" si="5">IF(BG8="-",NA(),BG8)</f>
        <v>63.9</v>
      </c>
      <c r="BH6" s="64">
        <f t="shared" si="5"/>
        <v>95.8</v>
      </c>
      <c r="BI6" s="64">
        <f t="shared" si="5"/>
        <v>89.9</v>
      </c>
      <c r="BJ6" s="64">
        <f t="shared" si="5"/>
        <v>98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406</v>
      </c>
      <c r="BR6" s="65">
        <f t="shared" ref="BR6:BZ6" si="6">IF(BR8="-",NA(),BR8)</f>
        <v>235</v>
      </c>
      <c r="BS6" s="65">
        <f t="shared" si="6"/>
        <v>464</v>
      </c>
      <c r="BT6" s="65">
        <f t="shared" si="6"/>
        <v>549</v>
      </c>
      <c r="BU6" s="65">
        <f t="shared" si="6"/>
        <v>534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4723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73.3</v>
      </c>
      <c r="DL6" s="64">
        <f t="shared" ref="DL6:DT6" si="9">IF(DL8="-",NA(),DL8)</f>
        <v>66.7</v>
      </c>
      <c r="DM6" s="64">
        <f t="shared" si="9"/>
        <v>86.7</v>
      </c>
      <c r="DN6" s="64">
        <f t="shared" si="9"/>
        <v>100</v>
      </c>
      <c r="DO6" s="64">
        <f t="shared" si="9"/>
        <v>100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107</v>
      </c>
      <c r="B7" s="60">
        <f t="shared" ref="B7:X7" si="10">B8</f>
        <v>2019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山口県　岩国市</v>
      </c>
      <c r="I7" s="60" t="str">
        <f t="shared" si="10"/>
        <v>神代駅前駐車場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28</v>
      </c>
      <c r="S7" s="62" t="str">
        <f t="shared" si="10"/>
        <v>駅</v>
      </c>
      <c r="T7" s="62" t="str">
        <f t="shared" si="10"/>
        <v>無</v>
      </c>
      <c r="U7" s="63">
        <f t="shared" si="10"/>
        <v>369</v>
      </c>
      <c r="V7" s="63">
        <f t="shared" si="10"/>
        <v>15</v>
      </c>
      <c r="W7" s="63" t="str">
        <f t="shared" si="10"/>
        <v>-</v>
      </c>
      <c r="X7" s="62" t="str">
        <f t="shared" si="10"/>
        <v>導入なし</v>
      </c>
      <c r="Y7" s="64">
        <f>Y8</f>
        <v>1991.7</v>
      </c>
      <c r="Z7" s="64">
        <f t="shared" ref="Z7:AH7" si="11">Z8</f>
        <v>278.3</v>
      </c>
      <c r="AA7" s="64">
        <f t="shared" si="11"/>
        <v>2405.1999999999998</v>
      </c>
      <c r="AB7" s="64">
        <f t="shared" si="11"/>
        <v>1000</v>
      </c>
      <c r="AC7" s="64">
        <f t="shared" si="11"/>
        <v>4954.5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95</v>
      </c>
      <c r="BG7" s="64">
        <f t="shared" ref="BG7:BO7" si="14">BG8</f>
        <v>63.9</v>
      </c>
      <c r="BH7" s="64">
        <f t="shared" si="14"/>
        <v>95.8</v>
      </c>
      <c r="BI7" s="64">
        <f t="shared" si="14"/>
        <v>89.9</v>
      </c>
      <c r="BJ7" s="64">
        <f t="shared" si="14"/>
        <v>98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406</v>
      </c>
      <c r="BR7" s="65">
        <f t="shared" ref="BR7:BZ7" si="15">BR8</f>
        <v>235</v>
      </c>
      <c r="BS7" s="65">
        <f t="shared" si="15"/>
        <v>464</v>
      </c>
      <c r="BT7" s="65">
        <f t="shared" si="15"/>
        <v>549</v>
      </c>
      <c r="BU7" s="65">
        <f t="shared" si="15"/>
        <v>534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105</v>
      </c>
      <c r="CL7" s="61"/>
      <c r="CM7" s="63">
        <f>CM8</f>
        <v>4723</v>
      </c>
      <c r="CN7" s="63">
        <f>CN8</f>
        <v>0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73.3</v>
      </c>
      <c r="DL7" s="64">
        <f t="shared" ref="DL7:DT7" si="17">DL8</f>
        <v>66.7</v>
      </c>
      <c r="DM7" s="64">
        <f t="shared" si="17"/>
        <v>86.7</v>
      </c>
      <c r="DN7" s="64">
        <f t="shared" si="17"/>
        <v>100</v>
      </c>
      <c r="DO7" s="64">
        <f t="shared" si="17"/>
        <v>100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352080</v>
      </c>
      <c r="D8" s="67">
        <v>47</v>
      </c>
      <c r="E8" s="67">
        <v>14</v>
      </c>
      <c r="F8" s="67">
        <v>0</v>
      </c>
      <c r="G8" s="67">
        <v>4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28</v>
      </c>
      <c r="S8" s="69" t="s">
        <v>120</v>
      </c>
      <c r="T8" s="69" t="s">
        <v>121</v>
      </c>
      <c r="U8" s="70">
        <v>369</v>
      </c>
      <c r="V8" s="70">
        <v>15</v>
      </c>
      <c r="W8" s="70" t="s">
        <v>114</v>
      </c>
      <c r="X8" s="69" t="s">
        <v>122</v>
      </c>
      <c r="Y8" s="71">
        <v>1991.7</v>
      </c>
      <c r="Z8" s="71">
        <v>278.3</v>
      </c>
      <c r="AA8" s="71">
        <v>2405.1999999999998</v>
      </c>
      <c r="AB8" s="71">
        <v>1000</v>
      </c>
      <c r="AC8" s="71">
        <v>4954.5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95</v>
      </c>
      <c r="BG8" s="71">
        <v>63.9</v>
      </c>
      <c r="BH8" s="71">
        <v>95.8</v>
      </c>
      <c r="BI8" s="71">
        <v>89.9</v>
      </c>
      <c r="BJ8" s="71">
        <v>98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406</v>
      </c>
      <c r="BR8" s="72">
        <v>235</v>
      </c>
      <c r="BS8" s="72">
        <v>464</v>
      </c>
      <c r="BT8" s="73">
        <v>549</v>
      </c>
      <c r="BU8" s="73">
        <v>534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4723</v>
      </c>
      <c r="CN8" s="70">
        <v>0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73.3</v>
      </c>
      <c r="DL8" s="71">
        <v>66.7</v>
      </c>
      <c r="DM8" s="71">
        <v>86.7</v>
      </c>
      <c r="DN8" s="71">
        <v>100</v>
      </c>
      <c r="DO8" s="71">
        <v>100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名和　伸也</cp:lastModifiedBy>
  <cp:lastPrinted>2021-01-18T01:51:54Z</cp:lastPrinted>
  <dcterms:created xsi:type="dcterms:W3CDTF">2020-12-04T03:38:14Z</dcterms:created>
  <dcterms:modified xsi:type="dcterms:W3CDTF">2021-01-18T03:03:11Z</dcterms:modified>
  <cp:category/>
</cp:coreProperties>
</file>