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<sst xmlns="http://schemas.openxmlformats.org/spreadsheetml/2006/main" count="235" uniqueCount="123">
  <si>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</si>
  <si>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</si>
  <si>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</si>
  <si>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</si>
  <si>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</si>
  <si>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</si>
  <si>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</si>
  <si>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</si>
  <si>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</si>
  <si>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</si>
  <si>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</si>
  <si>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</si>
  <si>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</si>
  <si>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</si>
  <si>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</si>
  <si>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</si>
  <si>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</si>
  <si>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</si>
  <si>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</si>
  <si>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</si>
  <si>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</si>
  <si>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</si>
  <si>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</si>
  <si>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</si>
  <si>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</si>
  <si>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</si>
  <si>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</si>
  <si>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</si>
  <si>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</si>
  <si>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</si>
  <si>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</si>
  <si>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</si>
  <si>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</si>
  <si>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</si>
  <si>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</si>
  <si>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</si>
  <si>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</si>
  <si>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</si>
  <si>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</si>
  <si>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</si>
  <si>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</si>
  <si>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</si>
  <si>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</si>
  <si>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</si>
  <si>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</si>
  <si>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</si>
  <si>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</si>
  <si>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</si>
  <si>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</si>
  <si>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</si>
  <si>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</si>
  <si>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</si>
  <si>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</si>
  <si>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</si>
  <si>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</si>
  <si>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</si>
  <si>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</si>
  <si>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</si>
  <si>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</si>
  <si>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</si>
  <si>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</si>
  <si>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</si>
  <si>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</si>
  <si>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</si>
  <si>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</si>
  <si>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</si>
  <si>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</si>
  <si>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</si>
  <si>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</si>
  <si>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</si>
  <si>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</si>
  <si>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</si>
  <si>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</si>
  <si>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</si>
  <si>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</si>
  <si>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</si>
  <si>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</si>
  <si>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</si>
  <si>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</si>
  <si>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</si>
  <si>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</si>
  <si>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</si>
  <si>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</si>
  <si>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</si>
  <si>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</si>
  <si>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</si>
  <si>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</si>
  <si>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</si>
  <si>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</si>
  <si>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</si>
  <si>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</si>
  <si>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</si>
  <si>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</si>
  <si>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</si>
  <si>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</si>
  <si>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</si>
  <si>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</si>
  <si>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</si>
  <si>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</si>
  <si>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</si>
  <si>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</si>
  <si>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</si>
  <si>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</si>
  <si>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</si>
  <si>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</si>
  <si>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</si>
  <si>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</si>
  <si>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</si>
  <si>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山口市</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</si>
  <si>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</si>
  <si>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</si>
  <si>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</si>
  <si>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</si>
  <si>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</si>
  <si>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</si>
  <si>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</si>
  <si>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</si>
  <si>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</si>
  <si>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</si>
  <si>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②③有形固定資産減価償却率、管路経年化率及び管路改築率は、類似団体より低い数値となっている。これは、平成15年に着手、平成21年に供用開始された事業であることから、施設の老朽化は進んでいないためである。</t>
    <phoneticPr fontId="4"/>
  </si>
  <si>
    <t>①②経常収支比率は赤字で推移し、累積欠損金も年々増加しており、類似団体よりも低い経営成績となっている。
③流動比率は、100％を下回っているため、短期的な債務に対する支払能力が不十分な状態である。
④企業債残高対事業規模比率は、類似団体より高く、類似団体よりも企業債残高の規模が大きくなっている。
⑤経費回収率は、類似団体平均値より低く、100％を下回っているため、下水道使用料で回収すべき経費が下水道使用料収入で賄えていない。
⑥汚水処理原価は、類似団体平均値より高く、類似団体よりも汚水処理に多くの経費がかかっている。
⑦施設利用率は、類似団体平均値より低く、類似団体に比べて施設が効率的に使用できていないが、処理区域の拡大に伴い、増加傾向にある。
⑧水洗化率は、増加傾向にあり、類似団体平均値より高く、類似団体より公共下水道への接続が進んでいる。</t>
    <rPh sb="9" eb="11">
      <t>アカジ</t>
    </rPh>
    <rPh sb="22" eb="24">
      <t>ネンネン</t>
    </rPh>
    <rPh sb="24" eb="26">
      <t>ゾウカ</t>
    </rPh>
    <rPh sb="120" eb="121">
      <t>タカ</t>
    </rPh>
    <rPh sb="139" eb="140">
      <t>オオ</t>
    </rPh>
    <rPh sb="166" eb="167">
      <t>ヒク</t>
    </rPh>
    <rPh sb="174" eb="176">
      <t>シタマワ</t>
    </rPh>
    <rPh sb="233" eb="234">
      <t>タカ</t>
    </rPh>
    <rPh sb="243" eb="245">
      <t>オスイ</t>
    </rPh>
    <rPh sb="245" eb="247">
      <t>ショリ</t>
    </rPh>
    <rPh sb="248" eb="249">
      <t>オオ</t>
    </rPh>
    <phoneticPr fontId="4"/>
  </si>
  <si>
    <t>　平成21年に供用開始され、整備区域は現在も拡大中である。事業開始からの期間が浅いため、費用を賄うだけの十分な使用料が得られていない。
経営的には公共下水道事業とあわせて行っており、今後は、平成28年度に策定した経営戦略に基づき、今後の人口減少等を見据え、継続的に安定した経営を行っていくため、適切な下水道使用料の体系・水準についての検討など、公共下水道と一体的に経営目標達成に向けた取り組みを進める。</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</si>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</sst>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194304"/>
        <c:axId val="921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92194304"/>
        <c:axId val="92196224"/>
      </c:lineChart>
      <c:dateAx>
        <c:axId val="92194304"/>
        <c:scaling>
          <c:orientation val="minMax"/>
        </c:scaling>
        <c:delete val="1"/>
        <c:axPos val="b"/>
        <c:numFmt formatCode="ge" sourceLinked="1"/>
        <c:majorTickMark val="none"/>
        <c:minorTickMark val="none"/>
        <c:tickLblPos val="none"/>
        <c:crossAx val="92196224"/>
        <c:crosses val="autoZero"/>
        <c:auto val="1"/>
        <c:lblOffset val="100"/>
        <c:baseTimeUnit val="years"/>
      </c:dateAx>
      <c:valAx>
        <c:axId val="921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5.05</c:v>
                </c:pt>
                <c:pt idx="1">
                  <c:v>7.68</c:v>
                </c:pt>
                <c:pt idx="2">
                  <c:v>9.9600000000000009</c:v>
                </c:pt>
                <c:pt idx="3">
                  <c:v>12</c:v>
                </c:pt>
                <c:pt idx="4">
                  <c:v>13.89</c:v>
                </c:pt>
              </c:numCache>
            </c:numRef>
          </c:val>
        </c:ser>
        <c:dLbls>
          <c:showLegendKey val="0"/>
          <c:showVal val="0"/>
          <c:showCatName val="0"/>
          <c:showSerName val="0"/>
          <c:showPercent val="0"/>
          <c:showBubbleSize val="0"/>
        </c:dLbls>
        <c:gapWidth val="150"/>
        <c:axId val="94078848"/>
        <c:axId val="940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94078848"/>
        <c:axId val="94089216"/>
      </c:lineChart>
      <c:dateAx>
        <c:axId val="94078848"/>
        <c:scaling>
          <c:orientation val="minMax"/>
        </c:scaling>
        <c:delete val="1"/>
        <c:axPos val="b"/>
        <c:numFmt formatCode="ge" sourceLinked="1"/>
        <c:majorTickMark val="none"/>
        <c:minorTickMark val="none"/>
        <c:tickLblPos val="none"/>
        <c:crossAx val="94089216"/>
        <c:crosses val="autoZero"/>
        <c:auto val="1"/>
        <c:lblOffset val="100"/>
        <c:baseTimeUnit val="years"/>
      </c:dateAx>
      <c:valAx>
        <c:axId val="940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70.540000000000006</c:v>
                </c:pt>
                <c:pt idx="1">
                  <c:v>67.78</c:v>
                </c:pt>
                <c:pt idx="2">
                  <c:v>75.819999999999993</c:v>
                </c:pt>
                <c:pt idx="3">
                  <c:v>80.959999999999994</c:v>
                </c:pt>
                <c:pt idx="4">
                  <c:v>82.58</c:v>
                </c:pt>
              </c:numCache>
            </c:numRef>
          </c:val>
        </c:ser>
        <c:dLbls>
          <c:showLegendKey val="0"/>
          <c:showVal val="0"/>
          <c:showCatName val="0"/>
          <c:showSerName val="0"/>
          <c:showPercent val="0"/>
          <c:showBubbleSize val="0"/>
        </c:dLbls>
        <c:gapWidth val="150"/>
        <c:axId val="94127616"/>
        <c:axId val="94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94127616"/>
        <c:axId val="94129536"/>
      </c:lineChart>
      <c:dateAx>
        <c:axId val="94127616"/>
        <c:scaling>
          <c:orientation val="minMax"/>
        </c:scaling>
        <c:delete val="1"/>
        <c:axPos val="b"/>
        <c:numFmt formatCode="ge" sourceLinked="1"/>
        <c:majorTickMark val="none"/>
        <c:minorTickMark val="none"/>
        <c:tickLblPos val="none"/>
        <c:crossAx val="94129536"/>
        <c:crosses val="autoZero"/>
        <c:auto val="1"/>
        <c:lblOffset val="100"/>
        <c:baseTimeUnit val="years"/>
      </c:dateAx>
      <c:valAx>
        <c:axId val="941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77.36</c:v>
                </c:pt>
                <c:pt idx="1">
                  <c:v>76.430000000000007</c:v>
                </c:pt>
                <c:pt idx="2">
                  <c:v>84.68</c:v>
                </c:pt>
                <c:pt idx="3">
                  <c:v>82</c:v>
                </c:pt>
                <c:pt idx="4">
                  <c:v>80.83</c:v>
                </c:pt>
              </c:numCache>
            </c:numRef>
          </c:val>
        </c:ser>
        <c:dLbls>
          <c:showLegendKey val="0"/>
          <c:showVal val="0"/>
          <c:showCatName val="0"/>
          <c:showSerName val="0"/>
          <c:showPercent val="0"/>
          <c:showBubbleSize val="0"/>
        </c:dLbls>
        <c:gapWidth val="150"/>
        <c:axId val="86406272"/>
        <c:axId val="864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ser>
        <c:dLbls>
          <c:showLegendKey val="0"/>
          <c:showVal val="0"/>
          <c:showCatName val="0"/>
          <c:showSerName val="0"/>
          <c:showPercent val="0"/>
          <c:showBubbleSize val="0"/>
        </c:dLbls>
        <c:marker val="1"/>
        <c:smooth val="0"/>
        <c:axId val="86406272"/>
        <c:axId val="86408192"/>
      </c:lineChart>
      <c:dateAx>
        <c:axId val="86406272"/>
        <c:scaling>
          <c:orientation val="minMax"/>
        </c:scaling>
        <c:delete val="1"/>
        <c:axPos val="b"/>
        <c:numFmt formatCode="ge" sourceLinked="1"/>
        <c:majorTickMark val="none"/>
        <c:minorTickMark val="none"/>
        <c:tickLblPos val="none"/>
        <c:crossAx val="86408192"/>
        <c:crosses val="autoZero"/>
        <c:auto val="1"/>
        <c:lblOffset val="100"/>
        <c:baseTimeUnit val="years"/>
      </c:dateAx>
      <c:valAx>
        <c:axId val="864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3.71</c:v>
                </c:pt>
                <c:pt idx="1">
                  <c:v>4.75</c:v>
                </c:pt>
                <c:pt idx="2">
                  <c:v>10.49</c:v>
                </c:pt>
                <c:pt idx="3">
                  <c:v>11.8</c:v>
                </c:pt>
                <c:pt idx="4">
                  <c:v>13.37</c:v>
                </c:pt>
              </c:numCache>
            </c:numRef>
          </c:val>
        </c:ser>
        <c:dLbls>
          <c:showLegendKey val="0"/>
          <c:showVal val="0"/>
          <c:showCatName val="0"/>
          <c:showSerName val="0"/>
          <c:showPercent val="0"/>
          <c:showBubbleSize val="0"/>
        </c:dLbls>
        <c:gapWidth val="150"/>
        <c:axId val="88597248"/>
        <c:axId val="885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88597248"/>
        <c:axId val="88599168"/>
      </c:lineChart>
      <c:dateAx>
        <c:axId val="88597248"/>
        <c:scaling>
          <c:orientation val="minMax"/>
        </c:scaling>
        <c:delete val="1"/>
        <c:axPos val="b"/>
        <c:numFmt formatCode="ge" sourceLinked="1"/>
        <c:majorTickMark val="none"/>
        <c:minorTickMark val="none"/>
        <c:tickLblPos val="none"/>
        <c:crossAx val="88599168"/>
        <c:crosses val="autoZero"/>
        <c:auto val="1"/>
        <c:lblOffset val="100"/>
        <c:baseTimeUnit val="years"/>
      </c:dateAx>
      <c:valAx>
        <c:axId val="885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04288"/>
        <c:axId val="926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604288"/>
        <c:axId val="92614656"/>
      </c:lineChart>
      <c:dateAx>
        <c:axId val="92604288"/>
        <c:scaling>
          <c:orientation val="minMax"/>
        </c:scaling>
        <c:delete val="1"/>
        <c:axPos val="b"/>
        <c:numFmt formatCode="ge" sourceLinked="1"/>
        <c:majorTickMark val="none"/>
        <c:minorTickMark val="none"/>
        <c:tickLblPos val="none"/>
        <c:crossAx val="92614656"/>
        <c:crosses val="autoZero"/>
        <c:auto val="1"/>
        <c:lblOffset val="100"/>
        <c:baseTimeUnit val="years"/>
      </c:dateAx>
      <c:valAx>
        <c:axId val="926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301.51</c:v>
                </c:pt>
                <c:pt idx="1">
                  <c:v>350.36</c:v>
                </c:pt>
                <c:pt idx="2">
                  <c:v>424.77</c:v>
                </c:pt>
                <c:pt idx="3">
                  <c:v>432.02</c:v>
                </c:pt>
                <c:pt idx="4">
                  <c:v>505.15</c:v>
                </c:pt>
              </c:numCache>
            </c:numRef>
          </c:val>
        </c:ser>
        <c:dLbls>
          <c:showLegendKey val="0"/>
          <c:showVal val="0"/>
          <c:showCatName val="0"/>
          <c:showSerName val="0"/>
          <c:showPercent val="0"/>
          <c:showBubbleSize val="0"/>
        </c:dLbls>
        <c:gapWidth val="150"/>
        <c:axId val="92657920"/>
        <c:axId val="926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ser>
        <c:dLbls>
          <c:showLegendKey val="0"/>
          <c:showVal val="0"/>
          <c:showCatName val="0"/>
          <c:showSerName val="0"/>
          <c:showPercent val="0"/>
          <c:showBubbleSize val="0"/>
        </c:dLbls>
        <c:marker val="1"/>
        <c:smooth val="0"/>
        <c:axId val="92657920"/>
        <c:axId val="92668288"/>
      </c:lineChart>
      <c:dateAx>
        <c:axId val="92657920"/>
        <c:scaling>
          <c:orientation val="minMax"/>
        </c:scaling>
        <c:delete val="1"/>
        <c:axPos val="b"/>
        <c:numFmt formatCode="ge" sourceLinked="1"/>
        <c:majorTickMark val="none"/>
        <c:minorTickMark val="none"/>
        <c:tickLblPos val="none"/>
        <c:crossAx val="92668288"/>
        <c:crosses val="autoZero"/>
        <c:auto val="1"/>
        <c:lblOffset val="100"/>
        <c:baseTimeUnit val="years"/>
      </c:dateAx>
      <c:valAx>
        <c:axId val="926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245.91</c:v>
                </c:pt>
                <c:pt idx="1">
                  <c:v>336.88</c:v>
                </c:pt>
                <c:pt idx="2">
                  <c:v>147.29</c:v>
                </c:pt>
                <c:pt idx="3">
                  <c:v>121.99</c:v>
                </c:pt>
                <c:pt idx="4">
                  <c:v>88.51</c:v>
                </c:pt>
              </c:numCache>
            </c:numRef>
          </c:val>
        </c:ser>
        <c:dLbls>
          <c:showLegendKey val="0"/>
          <c:showVal val="0"/>
          <c:showCatName val="0"/>
          <c:showSerName val="0"/>
          <c:showPercent val="0"/>
          <c:showBubbleSize val="0"/>
        </c:dLbls>
        <c:gapWidth val="150"/>
        <c:axId val="92706688"/>
        <c:axId val="927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92706688"/>
        <c:axId val="92712960"/>
      </c:lineChart>
      <c:dateAx>
        <c:axId val="92706688"/>
        <c:scaling>
          <c:orientation val="minMax"/>
        </c:scaling>
        <c:delete val="1"/>
        <c:axPos val="b"/>
        <c:numFmt formatCode="ge" sourceLinked="1"/>
        <c:majorTickMark val="none"/>
        <c:minorTickMark val="none"/>
        <c:tickLblPos val="none"/>
        <c:crossAx val="92712960"/>
        <c:crosses val="autoZero"/>
        <c:auto val="1"/>
        <c:lblOffset val="100"/>
        <c:baseTimeUnit val="years"/>
      </c:dateAx>
      <c:valAx>
        <c:axId val="927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2560.38</c:v>
                </c:pt>
                <c:pt idx="1">
                  <c:v>2346.46</c:v>
                </c:pt>
                <c:pt idx="2">
                  <c:v>2535.9299999999998</c:v>
                </c:pt>
                <c:pt idx="3">
                  <c:v>2261.6</c:v>
                </c:pt>
                <c:pt idx="4">
                  <c:v>2276.4899999999998</c:v>
                </c:pt>
              </c:numCache>
            </c:numRef>
          </c:val>
        </c:ser>
        <c:dLbls>
          <c:showLegendKey val="0"/>
          <c:showVal val="0"/>
          <c:showCatName val="0"/>
          <c:showSerName val="0"/>
          <c:showPercent val="0"/>
          <c:showBubbleSize val="0"/>
        </c:dLbls>
        <c:gapWidth val="150"/>
        <c:axId val="92743168"/>
        <c:axId val="927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92743168"/>
        <c:axId val="92745088"/>
      </c:lineChart>
      <c:dateAx>
        <c:axId val="92743168"/>
        <c:scaling>
          <c:orientation val="minMax"/>
        </c:scaling>
        <c:delete val="1"/>
        <c:axPos val="b"/>
        <c:numFmt formatCode="ge" sourceLinked="1"/>
        <c:majorTickMark val="none"/>
        <c:minorTickMark val="none"/>
        <c:tickLblPos val="none"/>
        <c:crossAx val="92745088"/>
        <c:crosses val="autoZero"/>
        <c:auto val="1"/>
        <c:lblOffset val="100"/>
        <c:baseTimeUnit val="years"/>
      </c:dateAx>
      <c:valAx>
        <c:axId val="927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9.77</c:v>
                </c:pt>
                <c:pt idx="1">
                  <c:v>12.21</c:v>
                </c:pt>
                <c:pt idx="2">
                  <c:v>17.440000000000001</c:v>
                </c:pt>
                <c:pt idx="3">
                  <c:v>19.78</c:v>
                </c:pt>
                <c:pt idx="4">
                  <c:v>24.21</c:v>
                </c:pt>
              </c:numCache>
            </c:numRef>
          </c:val>
        </c:ser>
        <c:dLbls>
          <c:showLegendKey val="0"/>
          <c:showVal val="0"/>
          <c:showCatName val="0"/>
          <c:showSerName val="0"/>
          <c:showPercent val="0"/>
          <c:showBubbleSize val="0"/>
        </c:dLbls>
        <c:gapWidth val="150"/>
        <c:axId val="92765568"/>
        <c:axId val="927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92765568"/>
        <c:axId val="92788224"/>
      </c:lineChart>
      <c:dateAx>
        <c:axId val="92765568"/>
        <c:scaling>
          <c:orientation val="minMax"/>
        </c:scaling>
        <c:delete val="1"/>
        <c:axPos val="b"/>
        <c:numFmt formatCode="ge" sourceLinked="1"/>
        <c:majorTickMark val="none"/>
        <c:minorTickMark val="none"/>
        <c:tickLblPos val="none"/>
        <c:crossAx val="92788224"/>
        <c:crosses val="autoZero"/>
        <c:auto val="1"/>
        <c:lblOffset val="100"/>
        <c:baseTimeUnit val="years"/>
      </c:dateAx>
      <c:valAx>
        <c:axId val="927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1435.27</c:v>
                </c:pt>
                <c:pt idx="1">
                  <c:v>1146.54</c:v>
                </c:pt>
                <c:pt idx="2">
                  <c:v>798.88</c:v>
                </c:pt>
                <c:pt idx="3">
                  <c:v>725.21</c:v>
                </c:pt>
                <c:pt idx="4">
                  <c:v>628</c:v>
                </c:pt>
              </c:numCache>
            </c:numRef>
          </c:val>
        </c:ser>
        <c:dLbls>
          <c:showLegendKey val="0"/>
          <c:showVal val="0"/>
          <c:showCatName val="0"/>
          <c:showSerName val="0"/>
          <c:showPercent val="0"/>
          <c:showBubbleSize val="0"/>
        </c:dLbls>
        <c:gapWidth val="150"/>
        <c:axId val="94054656"/>
        <c:axId val="940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94054656"/>
        <c:axId val="94056832"/>
      </c:lineChart>
      <c:dateAx>
        <c:axId val="94054656"/>
        <c:scaling>
          <c:orientation val="minMax"/>
        </c:scaling>
        <c:delete val="1"/>
        <c:axPos val="b"/>
        <c:numFmt formatCode="ge" sourceLinked="1"/>
        <c:majorTickMark val="none"/>
        <c:minorTickMark val="none"/>
        <c:tickLblPos val="none"/>
        <c:crossAx val="94056832"/>
        <c:crosses val="autoZero"/>
        <c:auto val="1"/>
        <c:lblOffset val="100"/>
        <c:baseTimeUnit val="years"/>
      </c:dateAx>
      <c:valAx>
        <c:axId val="940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山口県　山口市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D3</v>
      </c>
      <c r="X8" s="73"/>
      <c r="Y8" s="73"/>
      <c r="Z8" s="73"/>
      <c r="AA8" s="73"/>
      <c r="AB8" s="73"/>
      <c r="AC8" s="73"/>
      <c r="AD8" s="74" t="s">
        <v>122</v>
      </c>
      <c r="AE8" s="74"/>
      <c r="AF8" s="74"/>
      <c r="AG8" s="74"/>
      <c r="AH8" s="74"/>
      <c r="AI8" s="74"/>
      <c r="AJ8" s="74"/>
      <c r="AK8" s="4"/>
      <c r="AL8" s="68">
        <f>データ!S6</f>
        <v>193792</v>
      </c>
      <c r="AM8" s="68"/>
      <c r="AN8" s="68"/>
      <c r="AO8" s="68"/>
      <c r="AP8" s="68"/>
      <c r="AQ8" s="68"/>
      <c r="AR8" s="68"/>
      <c r="AS8" s="68"/>
      <c r="AT8" s="67">
        <f>データ!T6</f>
        <v>1023.23</v>
      </c>
      <c r="AU8" s="67"/>
      <c r="AV8" s="67"/>
      <c r="AW8" s="67"/>
      <c r="AX8" s="67"/>
      <c r="AY8" s="67"/>
      <c r="AZ8" s="67"/>
      <c r="BA8" s="67"/>
      <c r="BB8" s="67">
        <f>データ!U6</f>
        <v>189.39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45.25</v>
      </c>
      <c r="J10" s="67"/>
      <c r="K10" s="67"/>
      <c r="L10" s="67"/>
      <c r="M10" s="67"/>
      <c r="N10" s="67"/>
      <c r="O10" s="67"/>
      <c r="P10" s="67">
        <f>データ!P6</f>
        <v>1.01</v>
      </c>
      <c r="Q10" s="67"/>
      <c r="R10" s="67"/>
      <c r="S10" s="67"/>
      <c r="T10" s="67"/>
      <c r="U10" s="67"/>
      <c r="V10" s="67"/>
      <c r="W10" s="67">
        <f>データ!Q6</f>
        <v>90.76</v>
      </c>
      <c r="X10" s="67"/>
      <c r="Y10" s="67"/>
      <c r="Z10" s="67"/>
      <c r="AA10" s="67"/>
      <c r="AB10" s="67"/>
      <c r="AC10" s="67"/>
      <c r="AD10" s="68">
        <f>データ!R6</f>
        <v>3024</v>
      </c>
      <c r="AE10" s="68"/>
      <c r="AF10" s="68"/>
      <c r="AG10" s="68"/>
      <c r="AH10" s="68"/>
      <c r="AI10" s="68"/>
      <c r="AJ10" s="68"/>
      <c r="AK10" s="2"/>
      <c r="AL10" s="68">
        <f>データ!V6</f>
        <v>1952</v>
      </c>
      <c r="AM10" s="68"/>
      <c r="AN10" s="68"/>
      <c r="AO10" s="68"/>
      <c r="AP10" s="68"/>
      <c r="AQ10" s="68"/>
      <c r="AR10" s="68"/>
      <c r="AS10" s="68"/>
      <c r="AT10" s="67">
        <f>データ!W6</f>
        <v>0.54</v>
      </c>
      <c r="AU10" s="67"/>
      <c r="AV10" s="67"/>
      <c r="AW10" s="67"/>
      <c r="AX10" s="67"/>
      <c r="AY10" s="67"/>
      <c r="AZ10" s="67"/>
      <c r="BA10" s="67"/>
      <c r="BB10" s="67">
        <f>データ!X6</f>
        <v>3614.81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352039</v>
      </c>
      <c r="D6" s="34">
        <f t="shared" si="3"/>
        <v>46</v>
      </c>
      <c r="E6" s="34">
        <f t="shared" si="3"/>
        <v>17</v>
      </c>
      <c r="F6" s="34">
        <f t="shared" si="3"/>
        <v>4</v>
      </c>
      <c r="G6" s="34">
        <f t="shared" si="3"/>
        <v>0</v>
      </c>
      <c r="H6" s="34" t="str">
        <f t="shared" si="3"/>
        <v>山口県　山口市</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45.25</v>
      </c>
      <c r="P6" s="35">
        <f t="shared" si="3"/>
        <v>1.01</v>
      </c>
      <c r="Q6" s="35">
        <f t="shared" si="3"/>
        <v>90.76</v>
      </c>
      <c r="R6" s="35">
        <f t="shared" si="3"/>
        <v>3024</v>
      </c>
      <c r="S6" s="35">
        <f t="shared" si="3"/>
        <v>193792</v>
      </c>
      <c r="T6" s="35">
        <f t="shared" si="3"/>
        <v>1023.23</v>
      </c>
      <c r="U6" s="35">
        <f t="shared" si="3"/>
        <v>189.39</v>
      </c>
      <c r="V6" s="35">
        <f t="shared" si="3"/>
        <v>1952</v>
      </c>
      <c r="W6" s="35">
        <f t="shared" si="3"/>
        <v>0.54</v>
      </c>
      <c r="X6" s="35">
        <f t="shared" si="3"/>
        <v>3614.81</v>
      </c>
      <c r="Y6" s="36">
        <f>IF(Y7="",NA(),Y7)</f>
        <v>77.36</v>
      </c>
      <c r="Z6" s="36">
        <f t="shared" ref="Z6:AH6" si="4">IF(Z7="",NA(),Z7)</f>
        <v>76.430000000000007</v>
      </c>
      <c r="AA6" s="36">
        <f t="shared" si="4"/>
        <v>84.68</v>
      </c>
      <c r="AB6" s="36">
        <f t="shared" si="4"/>
        <v>82</v>
      </c>
      <c r="AC6" s="36">
        <f t="shared" si="4"/>
        <v>80.83</v>
      </c>
      <c r="AD6" s="36">
        <f t="shared" si="4"/>
        <v>93.85</v>
      </c>
      <c r="AE6" s="36">
        <f t="shared" si="4"/>
        <v>95.59</v>
      </c>
      <c r="AF6" s="36">
        <f t="shared" si="4"/>
        <v>96.83</v>
      </c>
      <c r="AG6" s="36">
        <f t="shared" si="4"/>
        <v>98.32</v>
      </c>
      <c r="AH6" s="36">
        <f t="shared" si="4"/>
        <v>98.04</v>
      </c>
      <c r="AI6" s="35" t="str">
        <f>IF(AI7="","",IF(AI7="-","【-】","【"&amp;SUBSTITUTE(TEXT(AI7,"#,##0.00"),"-","△")&amp;"】"))</f>
        <v>【100.66】</v>
      </c>
      <c r="AJ6" s="36">
        <f>IF(AJ7="",NA(),AJ7)</f>
        <v>301.51</v>
      </c>
      <c r="AK6" s="36">
        <f t="shared" ref="AK6:AS6" si="5">IF(AK7="",NA(),AK7)</f>
        <v>350.36</v>
      </c>
      <c r="AL6" s="36">
        <f t="shared" si="5"/>
        <v>424.77</v>
      </c>
      <c r="AM6" s="36">
        <f t="shared" si="5"/>
        <v>432.02</v>
      </c>
      <c r="AN6" s="36">
        <f t="shared" si="5"/>
        <v>505.15</v>
      </c>
      <c r="AO6" s="36">
        <f t="shared" si="5"/>
        <v>99.89</v>
      </c>
      <c r="AP6" s="36">
        <f t="shared" si="5"/>
        <v>137.81</v>
      </c>
      <c r="AQ6" s="36">
        <f t="shared" si="5"/>
        <v>172.52</v>
      </c>
      <c r="AR6" s="36">
        <f t="shared" si="5"/>
        <v>201.29</v>
      </c>
      <c r="AS6" s="36">
        <f t="shared" si="5"/>
        <v>208.1</v>
      </c>
      <c r="AT6" s="35" t="str">
        <f>IF(AT7="","",IF(AT7="-","【-】","【"&amp;SUBSTITUTE(TEXT(AT7,"#,##0.00"),"-","△")&amp;"】"))</f>
        <v>【105.22】</v>
      </c>
      <c r="AU6" s="36">
        <f>IF(AU7="",NA(),AU7)</f>
        <v>245.91</v>
      </c>
      <c r="AV6" s="36">
        <f t="shared" ref="AV6:BD6" si="6">IF(AV7="",NA(),AV7)</f>
        <v>336.88</v>
      </c>
      <c r="AW6" s="36">
        <f t="shared" si="6"/>
        <v>147.29</v>
      </c>
      <c r="AX6" s="36">
        <f t="shared" si="6"/>
        <v>121.99</v>
      </c>
      <c r="AY6" s="36">
        <f t="shared" si="6"/>
        <v>88.51</v>
      </c>
      <c r="AZ6" s="36">
        <f t="shared" si="6"/>
        <v>209.18</v>
      </c>
      <c r="BA6" s="36">
        <f t="shared" si="6"/>
        <v>189.4</v>
      </c>
      <c r="BB6" s="36">
        <f t="shared" si="6"/>
        <v>69.430000000000007</v>
      </c>
      <c r="BC6" s="36">
        <f t="shared" si="6"/>
        <v>81.19</v>
      </c>
      <c r="BD6" s="36">
        <f t="shared" si="6"/>
        <v>75.290000000000006</v>
      </c>
      <c r="BE6" s="35" t="str">
        <f>IF(BE7="","",IF(BE7="-","【-】","【"&amp;SUBSTITUTE(TEXT(BE7,"#,##0.00"),"-","△")&amp;"】"))</f>
        <v>【54.12】</v>
      </c>
      <c r="BF6" s="36">
        <f>IF(BF7="",NA(),BF7)</f>
        <v>2560.38</v>
      </c>
      <c r="BG6" s="36">
        <f t="shared" ref="BG6:BO6" si="7">IF(BG7="",NA(),BG7)</f>
        <v>2346.46</v>
      </c>
      <c r="BH6" s="36">
        <f t="shared" si="7"/>
        <v>2535.9299999999998</v>
      </c>
      <c r="BI6" s="36">
        <f t="shared" si="7"/>
        <v>2261.6</v>
      </c>
      <c r="BJ6" s="36">
        <f t="shared" si="7"/>
        <v>2276.4899999999998</v>
      </c>
      <c r="BK6" s="36">
        <f t="shared" si="7"/>
        <v>1716.82</v>
      </c>
      <c r="BL6" s="36">
        <f t="shared" si="7"/>
        <v>1554.05</v>
      </c>
      <c r="BM6" s="36">
        <f t="shared" si="7"/>
        <v>1671.86</v>
      </c>
      <c r="BN6" s="36">
        <f t="shared" si="7"/>
        <v>1673.47</v>
      </c>
      <c r="BO6" s="36">
        <f t="shared" si="7"/>
        <v>1592.72</v>
      </c>
      <c r="BP6" s="35" t="str">
        <f>IF(BP7="","",IF(BP7="-","【-】","【"&amp;SUBSTITUTE(TEXT(BP7,"#,##0.00"),"-","△")&amp;"】"))</f>
        <v>【1,348.09】</v>
      </c>
      <c r="BQ6" s="36">
        <f>IF(BQ7="",NA(),BQ7)</f>
        <v>9.77</v>
      </c>
      <c r="BR6" s="36">
        <f t="shared" ref="BR6:BZ6" si="8">IF(BR7="",NA(),BR7)</f>
        <v>12.21</v>
      </c>
      <c r="BS6" s="36">
        <f t="shared" si="8"/>
        <v>17.440000000000001</v>
      </c>
      <c r="BT6" s="36">
        <f t="shared" si="8"/>
        <v>19.78</v>
      </c>
      <c r="BU6" s="36">
        <f t="shared" si="8"/>
        <v>24.21</v>
      </c>
      <c r="BV6" s="36">
        <f t="shared" si="8"/>
        <v>51.73</v>
      </c>
      <c r="BW6" s="36">
        <f t="shared" si="8"/>
        <v>53.01</v>
      </c>
      <c r="BX6" s="36">
        <f t="shared" si="8"/>
        <v>50.54</v>
      </c>
      <c r="BY6" s="36">
        <f t="shared" si="8"/>
        <v>49.22</v>
      </c>
      <c r="BZ6" s="36">
        <f t="shared" si="8"/>
        <v>53.7</v>
      </c>
      <c r="CA6" s="35" t="str">
        <f>IF(CA7="","",IF(CA7="-","【-】","【"&amp;SUBSTITUTE(TEXT(CA7,"#,##0.00"),"-","△")&amp;"】"))</f>
        <v>【69.80】</v>
      </c>
      <c r="CB6" s="36">
        <f>IF(CB7="",NA(),CB7)</f>
        <v>1435.27</v>
      </c>
      <c r="CC6" s="36">
        <f t="shared" ref="CC6:CK6" si="9">IF(CC7="",NA(),CC7)</f>
        <v>1146.54</v>
      </c>
      <c r="CD6" s="36">
        <f t="shared" si="9"/>
        <v>798.88</v>
      </c>
      <c r="CE6" s="36">
        <f t="shared" si="9"/>
        <v>725.21</v>
      </c>
      <c r="CF6" s="36">
        <f t="shared" si="9"/>
        <v>628</v>
      </c>
      <c r="CG6" s="36">
        <f t="shared" si="9"/>
        <v>310.47000000000003</v>
      </c>
      <c r="CH6" s="36">
        <f t="shared" si="9"/>
        <v>299.39</v>
      </c>
      <c r="CI6" s="36">
        <f t="shared" si="9"/>
        <v>320.36</v>
      </c>
      <c r="CJ6" s="36">
        <f t="shared" si="9"/>
        <v>332.02</v>
      </c>
      <c r="CK6" s="36">
        <f t="shared" si="9"/>
        <v>300.35000000000002</v>
      </c>
      <c r="CL6" s="35" t="str">
        <f>IF(CL7="","",IF(CL7="-","【-】","【"&amp;SUBSTITUTE(TEXT(CL7,"#,##0.00"),"-","△")&amp;"】"))</f>
        <v>【232.54】</v>
      </c>
      <c r="CM6" s="36">
        <f>IF(CM7="",NA(),CM7)</f>
        <v>5.05</v>
      </c>
      <c r="CN6" s="36">
        <f t="shared" ref="CN6:CV6" si="10">IF(CN7="",NA(),CN7)</f>
        <v>7.68</v>
      </c>
      <c r="CO6" s="36">
        <f t="shared" si="10"/>
        <v>9.9600000000000009</v>
      </c>
      <c r="CP6" s="36">
        <f t="shared" si="10"/>
        <v>12</v>
      </c>
      <c r="CQ6" s="36">
        <f t="shared" si="10"/>
        <v>13.89</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70.540000000000006</v>
      </c>
      <c r="CY6" s="36">
        <f t="shared" ref="CY6:DG6" si="11">IF(CY7="",NA(),CY7)</f>
        <v>67.78</v>
      </c>
      <c r="CZ6" s="36">
        <f t="shared" si="11"/>
        <v>75.819999999999993</v>
      </c>
      <c r="DA6" s="36">
        <f t="shared" si="11"/>
        <v>80.959999999999994</v>
      </c>
      <c r="DB6" s="36">
        <f t="shared" si="11"/>
        <v>82.58</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3.71</v>
      </c>
      <c r="DJ6" s="36">
        <f t="shared" ref="DJ6:DR6" si="12">IF(DJ7="",NA(),DJ7)</f>
        <v>4.75</v>
      </c>
      <c r="DK6" s="36">
        <f t="shared" si="12"/>
        <v>10.49</v>
      </c>
      <c r="DL6" s="36">
        <f t="shared" si="12"/>
        <v>11.8</v>
      </c>
      <c r="DM6" s="36">
        <f t="shared" si="12"/>
        <v>13.37</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c r="A7" s="29"/>
      <c r="B7" s="38">
        <v>2016</v>
      </c>
      <c r="C7" s="38">
        <v>352039</v>
      </c>
      <c r="D7" s="38">
        <v>46</v>
      </c>
      <c r="E7" s="38">
        <v>17</v>
      </c>
      <c r="F7" s="38">
        <v>4</v>
      </c>
      <c r="G7" s="38">
        <v>0</v>
      </c>
      <c r="H7" s="38" t="s">
        <v>108</v>
      </c>
      <c r="I7" s="38" t="s">
        <v>109</v>
      </c>
      <c r="J7" s="38" t="s">
        <v>110</v>
      </c>
      <c r="K7" s="38" t="s">
        <v>111</v>
      </c>
      <c r="L7" s="38" t="s">
        <v>112</v>
      </c>
      <c r="M7" s="38"/>
      <c r="N7" s="39" t="s">
        <v>113</v>
      </c>
      <c r="O7" s="39">
        <v>45.25</v>
      </c>
      <c r="P7" s="39">
        <v>1.01</v>
      </c>
      <c r="Q7" s="39">
        <v>90.76</v>
      </c>
      <c r="R7" s="39">
        <v>3024</v>
      </c>
      <c r="S7" s="39">
        <v>193792</v>
      </c>
      <c r="T7" s="39">
        <v>1023.23</v>
      </c>
      <c r="U7" s="39">
        <v>189.39</v>
      </c>
      <c r="V7" s="39">
        <v>1952</v>
      </c>
      <c r="W7" s="39">
        <v>0.54</v>
      </c>
      <c r="X7" s="39">
        <v>3614.81</v>
      </c>
      <c r="Y7" s="39">
        <v>77.36</v>
      </c>
      <c r="Z7" s="39">
        <v>76.430000000000007</v>
      </c>
      <c r="AA7" s="39">
        <v>84.68</v>
      </c>
      <c r="AB7" s="39">
        <v>82</v>
      </c>
      <c r="AC7" s="39">
        <v>80.83</v>
      </c>
      <c r="AD7" s="39">
        <v>93.85</v>
      </c>
      <c r="AE7" s="39">
        <v>95.59</v>
      </c>
      <c r="AF7" s="39">
        <v>96.83</v>
      </c>
      <c r="AG7" s="39">
        <v>98.32</v>
      </c>
      <c r="AH7" s="39">
        <v>98.04</v>
      </c>
      <c r="AI7" s="39">
        <v>100.66</v>
      </c>
      <c r="AJ7" s="39">
        <v>301.51</v>
      </c>
      <c r="AK7" s="39">
        <v>350.36</v>
      </c>
      <c r="AL7" s="39">
        <v>424.77</v>
      </c>
      <c r="AM7" s="39">
        <v>432.02</v>
      </c>
      <c r="AN7" s="39">
        <v>505.15</v>
      </c>
      <c r="AO7" s="39">
        <v>99.89</v>
      </c>
      <c r="AP7" s="39">
        <v>137.81</v>
      </c>
      <c r="AQ7" s="39">
        <v>172.52</v>
      </c>
      <c r="AR7" s="39">
        <v>201.29</v>
      </c>
      <c r="AS7" s="39">
        <v>208.1</v>
      </c>
      <c r="AT7" s="39">
        <v>105.22</v>
      </c>
      <c r="AU7" s="39">
        <v>245.91</v>
      </c>
      <c r="AV7" s="39">
        <v>336.88</v>
      </c>
      <c r="AW7" s="39">
        <v>147.29</v>
      </c>
      <c r="AX7" s="39">
        <v>121.99</v>
      </c>
      <c r="AY7" s="39">
        <v>88.51</v>
      </c>
      <c r="AZ7" s="39">
        <v>209.18</v>
      </c>
      <c r="BA7" s="39">
        <v>189.4</v>
      </c>
      <c r="BB7" s="39">
        <v>69.430000000000007</v>
      </c>
      <c r="BC7" s="39">
        <v>81.19</v>
      </c>
      <c r="BD7" s="39">
        <v>75.290000000000006</v>
      </c>
      <c r="BE7" s="39">
        <v>54.12</v>
      </c>
      <c r="BF7" s="39">
        <v>2560.38</v>
      </c>
      <c r="BG7" s="39">
        <v>2346.46</v>
      </c>
      <c r="BH7" s="39">
        <v>2535.9299999999998</v>
      </c>
      <c r="BI7" s="39">
        <v>2261.6</v>
      </c>
      <c r="BJ7" s="39">
        <v>2276.4899999999998</v>
      </c>
      <c r="BK7" s="39">
        <v>1716.82</v>
      </c>
      <c r="BL7" s="39">
        <v>1554.05</v>
      </c>
      <c r="BM7" s="39">
        <v>1671.86</v>
      </c>
      <c r="BN7" s="39">
        <v>1673.47</v>
      </c>
      <c r="BO7" s="39">
        <v>1592.72</v>
      </c>
      <c r="BP7" s="39">
        <v>1348.09</v>
      </c>
      <c r="BQ7" s="39">
        <v>9.77</v>
      </c>
      <c r="BR7" s="39">
        <v>12.21</v>
      </c>
      <c r="BS7" s="39">
        <v>17.440000000000001</v>
      </c>
      <c r="BT7" s="39">
        <v>19.78</v>
      </c>
      <c r="BU7" s="39">
        <v>24.21</v>
      </c>
      <c r="BV7" s="39">
        <v>51.73</v>
      </c>
      <c r="BW7" s="39">
        <v>53.01</v>
      </c>
      <c r="BX7" s="39">
        <v>50.54</v>
      </c>
      <c r="BY7" s="39">
        <v>49.22</v>
      </c>
      <c r="BZ7" s="39">
        <v>53.7</v>
      </c>
      <c r="CA7" s="39">
        <v>69.8</v>
      </c>
      <c r="CB7" s="39">
        <v>1435.27</v>
      </c>
      <c r="CC7" s="39">
        <v>1146.54</v>
      </c>
      <c r="CD7" s="39">
        <v>798.88</v>
      </c>
      <c r="CE7" s="39">
        <v>725.21</v>
      </c>
      <c r="CF7" s="39">
        <v>628</v>
      </c>
      <c r="CG7" s="39">
        <v>310.47000000000003</v>
      </c>
      <c r="CH7" s="39">
        <v>299.39</v>
      </c>
      <c r="CI7" s="39">
        <v>320.36</v>
      </c>
      <c r="CJ7" s="39">
        <v>332.02</v>
      </c>
      <c r="CK7" s="39">
        <v>300.35000000000002</v>
      </c>
      <c r="CL7" s="39">
        <v>232.54</v>
      </c>
      <c r="CM7" s="39">
        <v>5.05</v>
      </c>
      <c r="CN7" s="39">
        <v>7.68</v>
      </c>
      <c r="CO7" s="39">
        <v>9.9600000000000009</v>
      </c>
      <c r="CP7" s="39">
        <v>12</v>
      </c>
      <c r="CQ7" s="39">
        <v>13.89</v>
      </c>
      <c r="CR7" s="39">
        <v>36.67</v>
      </c>
      <c r="CS7" s="39">
        <v>36.200000000000003</v>
      </c>
      <c r="CT7" s="39">
        <v>34.74</v>
      </c>
      <c r="CU7" s="39">
        <v>36.65</v>
      </c>
      <c r="CV7" s="39">
        <v>37.72</v>
      </c>
      <c r="CW7" s="39">
        <v>42.17</v>
      </c>
      <c r="CX7" s="39">
        <v>70.540000000000006</v>
      </c>
      <c r="CY7" s="39">
        <v>67.78</v>
      </c>
      <c r="CZ7" s="39">
        <v>75.819999999999993</v>
      </c>
      <c r="DA7" s="39">
        <v>80.959999999999994</v>
      </c>
      <c r="DB7" s="39">
        <v>82.58</v>
      </c>
      <c r="DC7" s="39">
        <v>71.239999999999995</v>
      </c>
      <c r="DD7" s="39">
        <v>71.069999999999993</v>
      </c>
      <c r="DE7" s="39">
        <v>70.14</v>
      </c>
      <c r="DF7" s="39">
        <v>68.83</v>
      </c>
      <c r="DG7" s="39">
        <v>68.459999999999994</v>
      </c>
      <c r="DH7" s="39">
        <v>82.3</v>
      </c>
      <c r="DI7" s="39">
        <v>3.71</v>
      </c>
      <c r="DJ7" s="39">
        <v>4.75</v>
      </c>
      <c r="DK7" s="39">
        <v>10.49</v>
      </c>
      <c r="DL7" s="39">
        <v>11.8</v>
      </c>
      <c r="DM7" s="39">
        <v>13.37</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2018-01-30T04:32:44Z</cp:lastPrinted>
  <dcterms:created xsi:type="dcterms:W3CDTF">2017-12-25T01:56:56Z</dcterms:created>
  <dcterms:modified xsi:type="dcterms:W3CDTF">2018-02-01T23:41:32Z</dcterms:modified>
  <cp:category/>
</cp:coreProperties>
</file>